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tabRatio="755" activeTab="0"/>
  </bookViews>
  <sheets>
    <sheet name="Viršelis" sheetId="1" r:id="rId1"/>
    <sheet name="60 M" sheetId="2" r:id="rId2"/>
    <sheet name="60 M suv" sheetId="3" r:id="rId3"/>
    <sheet name="60 B" sheetId="4" r:id="rId4"/>
    <sheet name="60 B suv" sheetId="5" r:id="rId5"/>
    <sheet name="200 M" sheetId="6" r:id="rId6"/>
    <sheet name="200 M suv" sheetId="7" r:id="rId7"/>
    <sheet name="200 B" sheetId="8" r:id="rId8"/>
    <sheet name="200 B suv" sheetId="9" r:id="rId9"/>
    <sheet name="600 M" sheetId="10" r:id="rId10"/>
    <sheet name="600 M suv" sheetId="11" r:id="rId11"/>
    <sheet name="600 B" sheetId="12" r:id="rId12"/>
    <sheet name="600 B suv" sheetId="13" r:id="rId13"/>
    <sheet name="1000 M" sheetId="14" r:id="rId14"/>
    <sheet name="1000 M suv" sheetId="15" r:id="rId15"/>
    <sheet name="1000 B" sheetId="16" r:id="rId16"/>
    <sheet name="1000 B suv" sheetId="17" r:id="rId17"/>
    <sheet name="60 bb M" sheetId="18" r:id="rId18"/>
    <sheet name="60 bb M suv" sheetId="19" r:id="rId19"/>
    <sheet name="60 bb B" sheetId="20" r:id="rId20"/>
    <sheet name="1000 m sp.ėjimas M" sheetId="21" r:id="rId21"/>
    <sheet name="2000 m sp.ėjimas B" sheetId="22" r:id="rId22"/>
    <sheet name="Aukstis M" sheetId="23" r:id="rId23"/>
    <sheet name="Aukstis B" sheetId="24" r:id="rId24"/>
    <sheet name="Kartis B" sheetId="25" r:id="rId25"/>
    <sheet name="Tolis M" sheetId="26" r:id="rId26"/>
    <sheet name="Tolis B" sheetId="27" r:id="rId27"/>
    <sheet name="Rutulys M" sheetId="28" r:id="rId28"/>
    <sheet name="Rutulys B" sheetId="29" r:id="rId29"/>
  </sheets>
  <definedNames>
    <definedName name="vaišis">#REF!</definedName>
  </definedNames>
  <calcPr fullCalcOnLoad="1"/>
</workbook>
</file>

<file path=xl/sharedStrings.xml><?xml version="1.0" encoding="utf-8"?>
<sst xmlns="http://schemas.openxmlformats.org/spreadsheetml/2006/main" count="4249" uniqueCount="985">
  <si>
    <t>Šiauliai, maniežas</t>
  </si>
  <si>
    <t>Varžybų vyriausiasis sekretorius</t>
  </si>
  <si>
    <t>Arnas LUKOŠAITIS</t>
  </si>
  <si>
    <t>60 m bėgimas mergaitės</t>
  </si>
  <si>
    <t>Vardas</t>
  </si>
  <si>
    <t>Pavardė</t>
  </si>
  <si>
    <t>Gimimo data</t>
  </si>
  <si>
    <t>Komanda</t>
  </si>
  <si>
    <t>Sporto mokykla</t>
  </si>
  <si>
    <t>Sporto klubas</t>
  </si>
  <si>
    <t>Rez.par.b.</t>
  </si>
  <si>
    <t>Rez.fin.</t>
  </si>
  <si>
    <t>Kv.l.</t>
  </si>
  <si>
    <t>Treneris</t>
  </si>
  <si>
    <t>60 m bėgimas berniukai</t>
  </si>
  <si>
    <t>200 m bėgimas mergaitės</t>
  </si>
  <si>
    <t>Rezultatas</t>
  </si>
  <si>
    <t>200 m bėgimas berniukai</t>
  </si>
  <si>
    <t>600 m bėgimas mergaitės</t>
  </si>
  <si>
    <t>Eilė</t>
  </si>
  <si>
    <t>Nr.</t>
  </si>
  <si>
    <t>600 m bėgimas berniukai</t>
  </si>
  <si>
    <t>1000 m bėgimas mergaitės</t>
  </si>
  <si>
    <t>Kamilė</t>
  </si>
  <si>
    <t>Birštonas</t>
  </si>
  <si>
    <t>Birštono SC</t>
  </si>
  <si>
    <t>A.Mikėno ĖK</t>
  </si>
  <si>
    <t>Elektrėnai</t>
  </si>
  <si>
    <t>Elektrėnų SC</t>
  </si>
  <si>
    <t>I.Ivoškienė</t>
  </si>
  <si>
    <t>Dovilė</t>
  </si>
  <si>
    <t>S.Čėsna</t>
  </si>
  <si>
    <t>Justina</t>
  </si>
  <si>
    <t>Deimantė</t>
  </si>
  <si>
    <t>Kelmės VJSM</t>
  </si>
  <si>
    <t>G.Kasputis</t>
  </si>
  <si>
    <t>Akvilė</t>
  </si>
  <si>
    <t>Gabija</t>
  </si>
  <si>
    <t>Prienų KKSC</t>
  </si>
  <si>
    <t>SK "Einius"</t>
  </si>
  <si>
    <t>Karolina</t>
  </si>
  <si>
    <t>Radviliškis</t>
  </si>
  <si>
    <t>G.Poška</t>
  </si>
  <si>
    <t>Aistė</t>
  </si>
  <si>
    <t>V.Novikovas</t>
  </si>
  <si>
    <t>Gerda</t>
  </si>
  <si>
    <t>Raseinių KKSC</t>
  </si>
  <si>
    <t>Šakiai</t>
  </si>
  <si>
    <t>Šakių JKSC</t>
  </si>
  <si>
    <t>T.Vencius</t>
  </si>
  <si>
    <t>Šilutė</t>
  </si>
  <si>
    <t>Šilutės SM</t>
  </si>
  <si>
    <t>L.Leikuvienė</t>
  </si>
  <si>
    <t>Viktorija</t>
  </si>
  <si>
    <t>R.Turla</t>
  </si>
  <si>
    <t>Tauragė</t>
  </si>
  <si>
    <t>Austėja</t>
  </si>
  <si>
    <t>Vilkaviškio SM</t>
  </si>
  <si>
    <t>Paulina</t>
  </si>
  <si>
    <t>Vilniaus r. SM</t>
  </si>
  <si>
    <t xml:space="preserve">V.Gražys </t>
  </si>
  <si>
    <t>1000 m bėgimas berniukai</t>
  </si>
  <si>
    <t>Marius</t>
  </si>
  <si>
    <t>Rokas</t>
  </si>
  <si>
    <t>Jonava</t>
  </si>
  <si>
    <t>V.Lebeckienė</t>
  </si>
  <si>
    <t>Eligijus</t>
  </si>
  <si>
    <t>Ignas</t>
  </si>
  <si>
    <t>Kupiškio rajonas</t>
  </si>
  <si>
    <t>I.Zabulienė</t>
  </si>
  <si>
    <t>Gabrielius</t>
  </si>
  <si>
    <t>Jonas</t>
  </si>
  <si>
    <t>Pasvalys</t>
  </si>
  <si>
    <t>Pasvalio SM</t>
  </si>
  <si>
    <t>Kasparas</t>
  </si>
  <si>
    <t>Lukas</t>
  </si>
  <si>
    <t>Šiaulių rajonas</t>
  </si>
  <si>
    <t>Kuršėnų SM</t>
  </si>
  <si>
    <t>A.Lukošaitis</t>
  </si>
  <si>
    <t>Justas</t>
  </si>
  <si>
    <t>Mantas</t>
  </si>
  <si>
    <t>Tomas</t>
  </si>
  <si>
    <t>Aironas</t>
  </si>
  <si>
    <t>M.Saldukaitis</t>
  </si>
  <si>
    <t>Edvinas</t>
  </si>
  <si>
    <t>Šimkus</t>
  </si>
  <si>
    <t>Matas</t>
  </si>
  <si>
    <t>R.Akucevičiūtė</t>
  </si>
  <si>
    <t>60 m barjerinis bėgimas mergaitės (0.76.2-7.50)</t>
  </si>
  <si>
    <t>R.Voronkova</t>
  </si>
  <si>
    <t>Kėdainiai</t>
  </si>
  <si>
    <t>Kėdainių SC</t>
  </si>
  <si>
    <t>E.Žilys</t>
  </si>
  <si>
    <t>K.Mačėnas</t>
  </si>
  <si>
    <t>Greta</t>
  </si>
  <si>
    <t>Telšiai</t>
  </si>
  <si>
    <t>L.Kaveckienė</t>
  </si>
  <si>
    <t>Ugnė</t>
  </si>
  <si>
    <t>D.Pranckuvienė</t>
  </si>
  <si>
    <t>Emilija</t>
  </si>
  <si>
    <t>60 m barjerinis bėgimas berniukai (0.76.2-7.50)</t>
  </si>
  <si>
    <t>Giedrius</t>
  </si>
  <si>
    <t>Kazlauskas</t>
  </si>
  <si>
    <t>Kauno rajonas</t>
  </si>
  <si>
    <t>Paulius</t>
  </si>
  <si>
    <t>1000 m sportinis ėjimas mergaitės</t>
  </si>
  <si>
    <t>Evelina</t>
  </si>
  <si>
    <t>Druskininkai</t>
  </si>
  <si>
    <t>K.Jezepčikas</t>
  </si>
  <si>
    <t>R.Kaselis</t>
  </si>
  <si>
    <t>PSĖK</t>
  </si>
  <si>
    <t>2000 m sportinis ėjimas berniukai</t>
  </si>
  <si>
    <t>Evaldas</t>
  </si>
  <si>
    <t>Martynas</t>
  </si>
  <si>
    <t>Lasevičius</t>
  </si>
  <si>
    <t>2005-06-22</t>
  </si>
  <si>
    <t>Šuolis į aukštį mergaitės</t>
  </si>
  <si>
    <t>Bandymai</t>
  </si>
  <si>
    <t>Rezult.</t>
  </si>
  <si>
    <t>P.Veikalas</t>
  </si>
  <si>
    <t>Marijampolė</t>
  </si>
  <si>
    <t>SC "Sūduva"</t>
  </si>
  <si>
    <t>O.Živilaitė</t>
  </si>
  <si>
    <t>Monika</t>
  </si>
  <si>
    <t>Mažeikių SM</t>
  </si>
  <si>
    <t>Augustė</t>
  </si>
  <si>
    <t>Kornelija</t>
  </si>
  <si>
    <t>Šuolis į aukštį berniukai</t>
  </si>
  <si>
    <t>Šidlauskas</t>
  </si>
  <si>
    <t>Šuolis su kartim berniukai</t>
  </si>
  <si>
    <t>Meškuičiai</t>
  </si>
  <si>
    <t>P.Vaitkus</t>
  </si>
  <si>
    <t>Šuolis į tolį mergaitės</t>
  </si>
  <si>
    <t>Rusnė</t>
  </si>
  <si>
    <t>Gabrielė</t>
  </si>
  <si>
    <t>V.Kiaulakis</t>
  </si>
  <si>
    <t>Klaipėdos rajonas</t>
  </si>
  <si>
    <t>Gargždų SM</t>
  </si>
  <si>
    <t>L.Gruzdienė</t>
  </si>
  <si>
    <t>Staponaitė</t>
  </si>
  <si>
    <t>2005-01-10</t>
  </si>
  <si>
    <t>Deira</t>
  </si>
  <si>
    <t>Gruzdytė</t>
  </si>
  <si>
    <t>2005-02-18</t>
  </si>
  <si>
    <t>Vakarė</t>
  </si>
  <si>
    <t>E.Petrokas</t>
  </si>
  <si>
    <t>A.Ulinskas</t>
  </si>
  <si>
    <t>Viltė</t>
  </si>
  <si>
    <t>Šuolis į tolį berniukai</t>
  </si>
  <si>
    <t>Z.Rajunčius</t>
  </si>
  <si>
    <t>Aldas</t>
  </si>
  <si>
    <t>Gintarė</t>
  </si>
  <si>
    <t>Rugilė</t>
  </si>
  <si>
    <t>Ernesta</t>
  </si>
  <si>
    <t>M.Skamarakas</t>
  </si>
  <si>
    <t>Rutulio stūmimas berniukai (3 kg)</t>
  </si>
  <si>
    <t>Palanga</t>
  </si>
  <si>
    <t>Palangos SC</t>
  </si>
  <si>
    <t>A.Bajoras</t>
  </si>
  <si>
    <t>Malinauskaitė</t>
  </si>
  <si>
    <t>Samanta</t>
  </si>
  <si>
    <t>Stankus</t>
  </si>
  <si>
    <t>2006-01-12</t>
  </si>
  <si>
    <t>Brigita</t>
  </si>
  <si>
    <t>Airidas</t>
  </si>
  <si>
    <t>L.Balsytė</t>
  </si>
  <si>
    <t>Nedas</t>
  </si>
  <si>
    <t>R.Bindokienė</t>
  </si>
  <si>
    <t>Ema</t>
  </si>
  <si>
    <t>Petrauskaitė</t>
  </si>
  <si>
    <t>Goda</t>
  </si>
  <si>
    <t>Beata</t>
  </si>
  <si>
    <t>Klaudijus</t>
  </si>
  <si>
    <t>Agnė</t>
  </si>
  <si>
    <t>Gedvilaitė</t>
  </si>
  <si>
    <t>Ligita</t>
  </si>
  <si>
    <t>Dominyka</t>
  </si>
  <si>
    <t>Šilalės SM</t>
  </si>
  <si>
    <t>R.Bendžius</t>
  </si>
  <si>
    <t>Rutulio stūmimas mergaitės (2 kg)</t>
  </si>
  <si>
    <t>Žvinklys</t>
  </si>
  <si>
    <t>2005-08-05</t>
  </si>
  <si>
    <t>Kniva</t>
  </si>
  <si>
    <t>2005-08-28</t>
  </si>
  <si>
    <t>N.Daugelienė</t>
  </si>
  <si>
    <t>Raminta</t>
  </si>
  <si>
    <t>Dirsytė</t>
  </si>
  <si>
    <t>2005-11-15</t>
  </si>
  <si>
    <t>Laurinavičiūtė</t>
  </si>
  <si>
    <t>Kupiškio KKSC</t>
  </si>
  <si>
    <t>Kirkytė</t>
  </si>
  <si>
    <t>2005-10-26</t>
  </si>
  <si>
    <t>Lurda</t>
  </si>
  <si>
    <t>Tučkutė</t>
  </si>
  <si>
    <t>Justė</t>
  </si>
  <si>
    <t>ŠRSC</t>
  </si>
  <si>
    <t>2005-04-17</t>
  </si>
  <si>
    <t>Diana</t>
  </si>
  <si>
    <t>V.Meškauskas</t>
  </si>
  <si>
    <t>Beresna</t>
  </si>
  <si>
    <t>2005-09-05</t>
  </si>
  <si>
    <t>2005-09-15</t>
  </si>
  <si>
    <t>Perskaudaitė</t>
  </si>
  <si>
    <t>2006-03-01</t>
  </si>
  <si>
    <t>Augustinas</t>
  </si>
  <si>
    <t>Baliutavičius</t>
  </si>
  <si>
    <t>2006-10-27</t>
  </si>
  <si>
    <t>2006-12-10</t>
  </si>
  <si>
    <t>2005-05-05</t>
  </si>
  <si>
    <t>2006-01-19</t>
  </si>
  <si>
    <t>Daniel</t>
  </si>
  <si>
    <t>Aurėja</t>
  </si>
  <si>
    <t>Bulošaitė</t>
  </si>
  <si>
    <t>J.Kriaučiūnienė</t>
  </si>
  <si>
    <t>Kaltinėnai</t>
  </si>
  <si>
    <t>Sereika</t>
  </si>
  <si>
    <t>V.Ponomariovas</t>
  </si>
  <si>
    <t>Gustas</t>
  </si>
  <si>
    <t>Mažylis</t>
  </si>
  <si>
    <t>Violeta</t>
  </si>
  <si>
    <t>Dubinkaitė</t>
  </si>
  <si>
    <t>2005-10-10</t>
  </si>
  <si>
    <t>Augustas</t>
  </si>
  <si>
    <t>Orinta</t>
  </si>
  <si>
    <t>Biržai</t>
  </si>
  <si>
    <t>Biržų KKSC</t>
  </si>
  <si>
    <t>S.Strelcovas</t>
  </si>
  <si>
    <t>Skuodo KKSC</t>
  </si>
  <si>
    <t>Šimkutė</t>
  </si>
  <si>
    <t>Adrija</t>
  </si>
  <si>
    <t>Živilė</t>
  </si>
  <si>
    <t>Bružaitė</t>
  </si>
  <si>
    <t>2005-01-29</t>
  </si>
  <si>
    <t>A.Donėla</t>
  </si>
  <si>
    <t>V.Komisaraitis</t>
  </si>
  <si>
    <t>Menkevičiūtė</t>
  </si>
  <si>
    <t>Danielius</t>
  </si>
  <si>
    <t>ŠSPCSS</t>
  </si>
  <si>
    <t>Domas</t>
  </si>
  <si>
    <t>Rasiulis</t>
  </si>
  <si>
    <t>Bendikas</t>
  </si>
  <si>
    <t>2005-07-19</t>
  </si>
  <si>
    <t>Arminas</t>
  </si>
  <si>
    <t>A.Šlepavičius</t>
  </si>
  <si>
    <t>Marija</t>
  </si>
  <si>
    <t>Jakaitytė</t>
  </si>
  <si>
    <t>V.Gudzinevičienė</t>
  </si>
  <si>
    <t>Šuliauskaitė</t>
  </si>
  <si>
    <t>2005-02-07</t>
  </si>
  <si>
    <t>K.Kuzmickienė</t>
  </si>
  <si>
    <t>Grigaitė</t>
  </si>
  <si>
    <t>Akmenės rajonas</t>
  </si>
  <si>
    <t>2005-10-09</t>
  </si>
  <si>
    <t>Nerija</t>
  </si>
  <si>
    <t>Liepa</t>
  </si>
  <si>
    <t>2005-06-05</t>
  </si>
  <si>
    <t>2005-11-19</t>
  </si>
  <si>
    <t>G.Goštautaitė</t>
  </si>
  <si>
    <t>Beatričė</t>
  </si>
  <si>
    <t>Dominykas</t>
  </si>
  <si>
    <t>Varžybų vyriausiasis teisėjas</t>
  </si>
  <si>
    <t>Akmenės SC</t>
  </si>
  <si>
    <t>R.Mačiuvienė</t>
  </si>
  <si>
    <t>Ieva</t>
  </si>
  <si>
    <t>Lukoševičiūtė</t>
  </si>
  <si>
    <t>S.Rinkūnas</t>
  </si>
  <si>
    <t>Rimgailė</t>
  </si>
  <si>
    <t>Faberaitė</t>
  </si>
  <si>
    <t>2006-01-18</t>
  </si>
  <si>
    <t>Puzonaitė</t>
  </si>
  <si>
    <t>2006-07-10</t>
  </si>
  <si>
    <t>2005-04-23</t>
  </si>
  <si>
    <t>Baltrūnaitė</t>
  </si>
  <si>
    <t>2006-03-04</t>
  </si>
  <si>
    <t>Balčiūnaitė</t>
  </si>
  <si>
    <t>Orliukaitė</t>
  </si>
  <si>
    <t>Bartuškevičiūtė</t>
  </si>
  <si>
    <t>Druskininkų SC</t>
  </si>
  <si>
    <t>Vaitkevičiūtė</t>
  </si>
  <si>
    <t>Kajus</t>
  </si>
  <si>
    <t>Tadas</t>
  </si>
  <si>
    <t>Jonavos KKSC</t>
  </si>
  <si>
    <t>Jatkonytė</t>
  </si>
  <si>
    <t>2006-02-07</t>
  </si>
  <si>
    <t>Adrijus</t>
  </si>
  <si>
    <t>Dapkus</t>
  </si>
  <si>
    <t>2007-06-12</t>
  </si>
  <si>
    <t>Miglė</t>
  </si>
  <si>
    <t>Sabaliauskaitė</t>
  </si>
  <si>
    <t>Bagdonavičius</t>
  </si>
  <si>
    <t>2007-07-13</t>
  </si>
  <si>
    <t>Lamokovskytė</t>
  </si>
  <si>
    <t>Vaišnoraitė</t>
  </si>
  <si>
    <t>2006-02-08</t>
  </si>
  <si>
    <t>Kramarenkaitė</t>
  </si>
  <si>
    <t>2006-11-21</t>
  </si>
  <si>
    <t>Stankevičiutė</t>
  </si>
  <si>
    <t>Tamašauskas</t>
  </si>
  <si>
    <t>Armandas</t>
  </si>
  <si>
    <t>Tautvydas</t>
  </si>
  <si>
    <t>Julija</t>
  </si>
  <si>
    <t>A.Starkevičius</t>
  </si>
  <si>
    <t>Urbanavičiūtė</t>
  </si>
  <si>
    <t>2006-07-23</t>
  </si>
  <si>
    <t>Ūla</t>
  </si>
  <si>
    <t>Zareskaitė</t>
  </si>
  <si>
    <t>2005-09-18</t>
  </si>
  <si>
    <t>Vilius</t>
  </si>
  <si>
    <t>Krūšinskas</t>
  </si>
  <si>
    <t>2005-07-14</t>
  </si>
  <si>
    <t>Rimkevičiūtė</t>
  </si>
  <si>
    <t>Adas</t>
  </si>
  <si>
    <t>Dambrauskas</t>
  </si>
  <si>
    <t>2005-06-01</t>
  </si>
  <si>
    <t>2005-01-14</t>
  </si>
  <si>
    <t>Stašaitytė</t>
  </si>
  <si>
    <t>2005-01-04</t>
  </si>
  <si>
    <t>Nojus</t>
  </si>
  <si>
    <t>Lukošiūtė</t>
  </si>
  <si>
    <t>Kvedaraitė</t>
  </si>
  <si>
    <t>Danilovas</t>
  </si>
  <si>
    <t>Žilinskaitė</t>
  </si>
  <si>
    <t>Jonauskaitė</t>
  </si>
  <si>
    <t>2008-07-30</t>
  </si>
  <si>
    <t>2005-02-04</t>
  </si>
  <si>
    <t>2006-02-05</t>
  </si>
  <si>
    <t>Julijus</t>
  </si>
  <si>
    <t>Gudauskas</t>
  </si>
  <si>
    <t>Stanevičius</t>
  </si>
  <si>
    <t>Enrika</t>
  </si>
  <si>
    <t>Skaistė</t>
  </si>
  <si>
    <t>Gvidas</t>
  </si>
  <si>
    <t>Kalis</t>
  </si>
  <si>
    <t>Rojus</t>
  </si>
  <si>
    <t>2005-05-02</t>
  </si>
  <si>
    <t>Šimbelytė</t>
  </si>
  <si>
    <t>SK Svalė</t>
  </si>
  <si>
    <t>Kazlauskaitė</t>
  </si>
  <si>
    <t>Guoda</t>
  </si>
  <si>
    <t>2005-08-16</t>
  </si>
  <si>
    <t>2006-09-13</t>
  </si>
  <si>
    <t>Kapitanskytė</t>
  </si>
  <si>
    <t>Laukys</t>
  </si>
  <si>
    <t>Ainaras</t>
  </si>
  <si>
    <t>Pijus</t>
  </si>
  <si>
    <t>Bajorinaitė</t>
  </si>
  <si>
    <t>Saltonaitė</t>
  </si>
  <si>
    <t>2006-01-23</t>
  </si>
  <si>
    <t>Haroldas</t>
  </si>
  <si>
    <t>Danila</t>
  </si>
  <si>
    <t>2005-03-09</t>
  </si>
  <si>
    <t>Tiškus</t>
  </si>
  <si>
    <t>2005-02-08</t>
  </si>
  <si>
    <t>2005-11-20</t>
  </si>
  <si>
    <t>Kazlauskytė</t>
  </si>
  <si>
    <t>Rokiškio KKSC</t>
  </si>
  <si>
    <t>Meilus</t>
  </si>
  <si>
    <t>2005-01-27</t>
  </si>
  <si>
    <t>Turčinskas</t>
  </si>
  <si>
    <t>V.Čereška</t>
  </si>
  <si>
    <t>Saulė</t>
  </si>
  <si>
    <t>Galvydytė</t>
  </si>
  <si>
    <t>Rokiškio rajonas</t>
  </si>
  <si>
    <t>R.Šinkūnas</t>
  </si>
  <si>
    <t>Gytis</t>
  </si>
  <si>
    <t>Abraitis</t>
  </si>
  <si>
    <t>Dumša</t>
  </si>
  <si>
    <t>Janušauskas</t>
  </si>
  <si>
    <t>Brajanas</t>
  </si>
  <si>
    <t>Gutierrez Pažėra</t>
  </si>
  <si>
    <t>Katauskas</t>
  </si>
  <si>
    <t>Ednaras</t>
  </si>
  <si>
    <t>Švenčionių rajonas</t>
  </si>
  <si>
    <t>Sutkus</t>
  </si>
  <si>
    <t>Šilinskytė</t>
  </si>
  <si>
    <t>Laurynas</t>
  </si>
  <si>
    <t>2005-04-14</t>
  </si>
  <si>
    <t>2006-07-01</t>
  </si>
  <si>
    <t xml:space="preserve">Juodvalkis </t>
  </si>
  <si>
    <t>2005-10-14</t>
  </si>
  <si>
    <t xml:space="preserve">Liachovič </t>
  </si>
  <si>
    <t>2005-01-20</t>
  </si>
  <si>
    <t>Emilijus</t>
  </si>
  <si>
    <t>2005-03-01</t>
  </si>
  <si>
    <t>Danielė</t>
  </si>
  <si>
    <t>Rapolas</t>
  </si>
  <si>
    <t>Šipalis</t>
  </si>
  <si>
    <t>Lina</t>
  </si>
  <si>
    <t>2005-05-25</t>
  </si>
  <si>
    <t>2006-04-26</t>
  </si>
  <si>
    <t>Šiaudvytytė</t>
  </si>
  <si>
    <t>Mija</t>
  </si>
  <si>
    <t>Pielikytė</t>
  </si>
  <si>
    <t>2007-08-21</t>
  </si>
  <si>
    <t>Lukrecija</t>
  </si>
  <si>
    <t>Sidaravičiūtė</t>
  </si>
  <si>
    <t>2005-03-14</t>
  </si>
  <si>
    <t>Trimirka</t>
  </si>
  <si>
    <t>Gackaitė</t>
  </si>
  <si>
    <t>Norvilė</t>
  </si>
  <si>
    <t>Kanaporytė</t>
  </si>
  <si>
    <t>Varžybų techninis delegatas</t>
  </si>
  <si>
    <t>Tolvydas SKALIKAS</t>
  </si>
  <si>
    <t>OLIMPINIŲ VILČIŲ PIRMENYBĖS RAJONŲ GRUPĖJE</t>
  </si>
  <si>
    <t xml:space="preserve">LIETUVOS VAIKŲ (GIM. 2005 M. IR JAUNESNIŲ) LENGVOSIOS ATLETIKOS </t>
  </si>
  <si>
    <t>2018 m. lapkričio 16 d.</t>
  </si>
  <si>
    <t>Ričardas PODOLSKIS</t>
  </si>
  <si>
    <t>LIETUVOS VAIKŲ (GIM. 2005 M. IR JAUNESNIŲ) LENGVOSIOS ATLETIKOS OLIMPINIŲ VILČIŲ PIRMENYBĖS RAJONŲ GRUPĖJE</t>
  </si>
  <si>
    <t>Šiauliai, 2018 m. lapkričio 16 d.</t>
  </si>
  <si>
    <t>Takas</t>
  </si>
  <si>
    <t>Jadenkutė</t>
  </si>
  <si>
    <t>2006-09-07</t>
  </si>
  <si>
    <t>Jordanas</t>
  </si>
  <si>
    <t>Juškus</t>
  </si>
  <si>
    <t>2006-10-16</t>
  </si>
  <si>
    <t>Vitkutė</t>
  </si>
  <si>
    <t>2009-11-01</t>
  </si>
  <si>
    <t>Rožnytė</t>
  </si>
  <si>
    <t>2007-03-18</t>
  </si>
  <si>
    <t>Milašiūtė</t>
  </si>
  <si>
    <t>2005-04-19</t>
  </si>
  <si>
    <t>Urtė</t>
  </si>
  <si>
    <t>Vanesa</t>
  </si>
  <si>
    <t>Martinaitytė</t>
  </si>
  <si>
    <t>2006-11-27</t>
  </si>
  <si>
    <t>Toma</t>
  </si>
  <si>
    <t>Bajorūnaitė</t>
  </si>
  <si>
    <t>2005-01-11</t>
  </si>
  <si>
    <t>A.Viduolis</t>
  </si>
  <si>
    <t>Aurimas</t>
  </si>
  <si>
    <t>Baltrušaitis</t>
  </si>
  <si>
    <t>2005-10-19</t>
  </si>
  <si>
    <t>Maskeliūnas</t>
  </si>
  <si>
    <t>Rutkauskas</t>
  </si>
  <si>
    <t>Misevičius</t>
  </si>
  <si>
    <t>Druskininkų ĖK</t>
  </si>
  <si>
    <t>3:36</t>
  </si>
  <si>
    <t>32,0</t>
  </si>
  <si>
    <t>Možajevaitė</t>
  </si>
  <si>
    <t>2005-05-07</t>
  </si>
  <si>
    <t>Juzėnaitė</t>
  </si>
  <si>
    <t>2007-10-05</t>
  </si>
  <si>
    <t>2:01,2</t>
  </si>
  <si>
    <t>Paplauskaitė</t>
  </si>
  <si>
    <t>2007-07-09</t>
  </si>
  <si>
    <t>32,27</t>
  </si>
  <si>
    <t>4:04</t>
  </si>
  <si>
    <t>Survilaitė</t>
  </si>
  <si>
    <t>2006-12-20</t>
  </si>
  <si>
    <t>Zdancevičiūtė</t>
  </si>
  <si>
    <t>2006-10-11</t>
  </si>
  <si>
    <t>Voroninas</t>
  </si>
  <si>
    <t>2007-01-11</t>
  </si>
  <si>
    <t>Joniškio rajonas</t>
  </si>
  <si>
    <t>JSC</t>
  </si>
  <si>
    <t>Kalytis</t>
  </si>
  <si>
    <t>Drupaitė</t>
  </si>
  <si>
    <t>Orestas</t>
  </si>
  <si>
    <t>Vozbutas</t>
  </si>
  <si>
    <t>Česonytė</t>
  </si>
  <si>
    <t>Pocius</t>
  </si>
  <si>
    <t>Benis</t>
  </si>
  <si>
    <t>Steponaitis</t>
  </si>
  <si>
    <t>Lapeika</t>
  </si>
  <si>
    <t>Paola</t>
  </si>
  <si>
    <t>Valytė</t>
  </si>
  <si>
    <t>Grinkevičius</t>
  </si>
  <si>
    <t>Luka</t>
  </si>
  <si>
    <t>Airida</t>
  </si>
  <si>
    <t>Vytautas</t>
  </si>
  <si>
    <t>Bankauskas</t>
  </si>
  <si>
    <t>2008-01-22</t>
  </si>
  <si>
    <t>Jurbarko rajonas</t>
  </si>
  <si>
    <t>KKSC</t>
  </si>
  <si>
    <t>L.Stanienė</t>
  </si>
  <si>
    <t>Povilaitis</t>
  </si>
  <si>
    <t>2007-10-28</t>
  </si>
  <si>
    <t>Briedis</t>
  </si>
  <si>
    <t>2006-04-21</t>
  </si>
  <si>
    <t>2006-05-19</t>
  </si>
  <si>
    <t>2005-10-07</t>
  </si>
  <si>
    <t>Kuizaitis</t>
  </si>
  <si>
    <t>2005-03-26</t>
  </si>
  <si>
    <t>Kakštytė</t>
  </si>
  <si>
    <t>2006-08-26</t>
  </si>
  <si>
    <t>Griškutė</t>
  </si>
  <si>
    <t>2007-02-01</t>
  </si>
  <si>
    <t>Gudžiūnaitė</t>
  </si>
  <si>
    <t>2005-01-17</t>
  </si>
  <si>
    <t>V.Kokarskaja</t>
  </si>
  <si>
    <t>Karvelis</t>
  </si>
  <si>
    <t>Artūras</t>
  </si>
  <si>
    <t>Purlys</t>
  </si>
  <si>
    <t>2005-03-12</t>
  </si>
  <si>
    <t>Rimvydas</t>
  </si>
  <si>
    <t>Andželika</t>
  </si>
  <si>
    <t>Jonikaitė</t>
  </si>
  <si>
    <t>2005-05-16</t>
  </si>
  <si>
    <t>Vasiliauskas</t>
  </si>
  <si>
    <t>A.Domeika</t>
  </si>
  <si>
    <t>Auksė</t>
  </si>
  <si>
    <t>Kuniauskaitė</t>
  </si>
  <si>
    <t>2006-04-27</t>
  </si>
  <si>
    <t>Ilja</t>
  </si>
  <si>
    <t>Dolgočiov</t>
  </si>
  <si>
    <t>2005-07-29</t>
  </si>
  <si>
    <t>Irma</t>
  </si>
  <si>
    <t>Ašmonaitė</t>
  </si>
  <si>
    <t>Bambalaitė</t>
  </si>
  <si>
    <t>Ašmonas</t>
  </si>
  <si>
    <t>Tamašauskaitė</t>
  </si>
  <si>
    <t>Šiušaitė</t>
  </si>
  <si>
    <t>Rucevičiūtė</t>
  </si>
  <si>
    <t>2005-08-21</t>
  </si>
  <si>
    <t>Kalvarija</t>
  </si>
  <si>
    <t>Kalvarijos SC</t>
  </si>
  <si>
    <t>J.Kasputienė</t>
  </si>
  <si>
    <t>Zinkevičiūtė</t>
  </si>
  <si>
    <t>2007-05-28</t>
  </si>
  <si>
    <t>Tamošiūnaitė</t>
  </si>
  <si>
    <t>2006-04-22</t>
  </si>
  <si>
    <t>Koregina</t>
  </si>
  <si>
    <t>Kalvarija-Marijampolė</t>
  </si>
  <si>
    <t>J.Kasputienė,V.Komisaraitis</t>
  </si>
  <si>
    <t>Minevičius</t>
  </si>
  <si>
    <t>Eimantė</t>
  </si>
  <si>
    <t>Gelumbauskaitė</t>
  </si>
  <si>
    <t>2007-06-04</t>
  </si>
  <si>
    <t>A.Šalčius</t>
  </si>
  <si>
    <t>Rimavičius</t>
  </si>
  <si>
    <t>2005-10-11</t>
  </si>
  <si>
    <t>Kalvarijos SC-SC Sūduva</t>
  </si>
  <si>
    <t>Kauno r. SM</t>
  </si>
  <si>
    <t>Ringys</t>
  </si>
  <si>
    <t>2007-05-10</t>
  </si>
  <si>
    <t>Končiūtė</t>
  </si>
  <si>
    <t>2006-08-17</t>
  </si>
  <si>
    <t>Z.Peleckienė,A.Stravinskienė</t>
  </si>
  <si>
    <t>Benita</t>
  </si>
  <si>
    <t>Kestenytė</t>
  </si>
  <si>
    <t>Janarauskas</t>
  </si>
  <si>
    <t>2006-11-30</t>
  </si>
  <si>
    <t>Meinardas</t>
  </si>
  <si>
    <t>Dirsė</t>
  </si>
  <si>
    <t>Šeduikytė</t>
  </si>
  <si>
    <t xml:space="preserve">Motiejus </t>
  </si>
  <si>
    <t>Arnoldas</t>
  </si>
  <si>
    <t>Petryla</t>
  </si>
  <si>
    <t>P.Sabaitis</t>
  </si>
  <si>
    <t>2005-02-15</t>
  </si>
  <si>
    <t>Šereiva</t>
  </si>
  <si>
    <t>Naglis</t>
  </si>
  <si>
    <t>Baranauskas</t>
  </si>
  <si>
    <t>Janina</t>
  </si>
  <si>
    <t>Kačiukaitytė</t>
  </si>
  <si>
    <t xml:space="preserve">Vilius </t>
  </si>
  <si>
    <t>Kelmės rajonas</t>
  </si>
  <si>
    <t>Aušraitė</t>
  </si>
  <si>
    <t>2007-12-18</t>
  </si>
  <si>
    <t>Dovas</t>
  </si>
  <si>
    <t>Nomeika</t>
  </si>
  <si>
    <t>2008-02-26</t>
  </si>
  <si>
    <t>Kretingos</t>
  </si>
  <si>
    <t>Kudarauskaitė</t>
  </si>
  <si>
    <t>2007-07-04</t>
  </si>
  <si>
    <t>Matulaitytė</t>
  </si>
  <si>
    <t>Tautvydė</t>
  </si>
  <si>
    <t>Kretingos SM</t>
  </si>
  <si>
    <t>V.Lapinskas</t>
  </si>
  <si>
    <t>2005-07-06</t>
  </si>
  <si>
    <t>Arijus</t>
  </si>
  <si>
    <t>Ribokas</t>
  </si>
  <si>
    <t>Šulskytė</t>
  </si>
  <si>
    <t>Kanapeckaitė</t>
  </si>
  <si>
    <t>2006-07-21</t>
  </si>
  <si>
    <t>Čiūdaras</t>
  </si>
  <si>
    <t>2006-08-19</t>
  </si>
  <si>
    <t>Petuchovaitė</t>
  </si>
  <si>
    <t>Elija</t>
  </si>
  <si>
    <t>Stela</t>
  </si>
  <si>
    <t>Šiugždinytė</t>
  </si>
  <si>
    <t>Brinevičiūtė</t>
  </si>
  <si>
    <t>Afanasenka</t>
  </si>
  <si>
    <t>Bendaravičius</t>
  </si>
  <si>
    <t>Zigmanta</t>
  </si>
  <si>
    <t>G.Janušauskas</t>
  </si>
  <si>
    <t>Simanavičiūtė</t>
  </si>
  <si>
    <t>Stasys</t>
  </si>
  <si>
    <t>Vencius</t>
  </si>
  <si>
    <t>Burdzilauskas</t>
  </si>
  <si>
    <t>Kubelskytė</t>
  </si>
  <si>
    <t>D.Urboneinė</t>
  </si>
  <si>
    <t>Junevičius</t>
  </si>
  <si>
    <t>2006-04-23</t>
  </si>
  <si>
    <t>Mažeikiai</t>
  </si>
  <si>
    <t>Aurinija</t>
  </si>
  <si>
    <t>Garjonytė</t>
  </si>
  <si>
    <t>2006-04-24</t>
  </si>
  <si>
    <t>Bernotaitė</t>
  </si>
  <si>
    <t>2007-10-26</t>
  </si>
  <si>
    <t>Buknys</t>
  </si>
  <si>
    <t>2007-06-16</t>
  </si>
  <si>
    <t>Nagaliauskis</t>
  </si>
  <si>
    <t>2005-03-28</t>
  </si>
  <si>
    <t>V.Januševičius</t>
  </si>
  <si>
    <t>Milevičiūtė</t>
  </si>
  <si>
    <t>2005-02-01</t>
  </si>
  <si>
    <t>Baranauskaitė</t>
  </si>
  <si>
    <t>2005-04-06</t>
  </si>
  <si>
    <t>Eičinaitė</t>
  </si>
  <si>
    <t>2006-03-10</t>
  </si>
  <si>
    <t>Eivilė</t>
  </si>
  <si>
    <t>Lipskytė</t>
  </si>
  <si>
    <t>2007-05-25</t>
  </si>
  <si>
    <t>Končius</t>
  </si>
  <si>
    <t>2007-04-08</t>
  </si>
  <si>
    <t>Kleinauskaitė</t>
  </si>
  <si>
    <t>2008-05-06</t>
  </si>
  <si>
    <t>Kelpšaitė</t>
  </si>
  <si>
    <t>2006-07-15</t>
  </si>
  <si>
    <t>A.Bajoras,D.Rauktys</t>
  </si>
  <si>
    <t>Amelija</t>
  </si>
  <si>
    <t>Stonkutė</t>
  </si>
  <si>
    <t>Gertrūda</t>
  </si>
  <si>
    <t>Bičkauskaitė</t>
  </si>
  <si>
    <t>Mėta</t>
  </si>
  <si>
    <t>Paulė</t>
  </si>
  <si>
    <t>Visockytė</t>
  </si>
  <si>
    <t>Rumskaitė</t>
  </si>
  <si>
    <t>Abromaitis</t>
  </si>
  <si>
    <t>A.Bajoras,D.Rauktys,A.Sniečkus</t>
  </si>
  <si>
    <t>Osvaldas</t>
  </si>
  <si>
    <t>Klimas</t>
  </si>
  <si>
    <t>Danil</t>
  </si>
  <si>
    <t>Slipak</t>
  </si>
  <si>
    <t>Liebutė</t>
  </si>
  <si>
    <t>R.Kazlauskas</t>
  </si>
  <si>
    <t>Mockus</t>
  </si>
  <si>
    <t>Krištopaitis</t>
  </si>
  <si>
    <t>Besakirskaitė</t>
  </si>
  <si>
    <t>Ruslanas</t>
  </si>
  <si>
    <t>Valiukas</t>
  </si>
  <si>
    <t>2005-03-08</t>
  </si>
  <si>
    <t>Denisovas</t>
  </si>
  <si>
    <t>2006-05-04</t>
  </si>
  <si>
    <t>Robertas</t>
  </si>
  <si>
    <t>Titovs</t>
  </si>
  <si>
    <t>2006-06-07</t>
  </si>
  <si>
    <t>Karina</t>
  </si>
  <si>
    <t>Gumbelevičiūtė</t>
  </si>
  <si>
    <t>Baltušytė</t>
  </si>
  <si>
    <t>Livita</t>
  </si>
  <si>
    <t>Valentelytė</t>
  </si>
  <si>
    <t>Tuomaitė</t>
  </si>
  <si>
    <t>2006-08-12</t>
  </si>
  <si>
    <t>Vaitaitytė</t>
  </si>
  <si>
    <t>2006-05-18</t>
  </si>
  <si>
    <t>Tautkutė</t>
  </si>
  <si>
    <t>SK "Lėvuo"</t>
  </si>
  <si>
    <t>Visockaitė</t>
  </si>
  <si>
    <t>2005-06-17</t>
  </si>
  <si>
    <t>Prienų rajonas</t>
  </si>
  <si>
    <t>Smiltė</t>
  </si>
  <si>
    <t>2006-10-19</t>
  </si>
  <si>
    <t>2007-04-15</t>
  </si>
  <si>
    <t>Vilbasytė</t>
  </si>
  <si>
    <t>2006-05-07</t>
  </si>
  <si>
    <t>Kuzmickaitė</t>
  </si>
  <si>
    <t>2007-03-21</t>
  </si>
  <si>
    <t>Silvija</t>
  </si>
  <si>
    <t>Vilčinskaitė</t>
  </si>
  <si>
    <t>Gecaitė</t>
  </si>
  <si>
    <t>Giedrė</t>
  </si>
  <si>
    <t>Mačiulytė</t>
  </si>
  <si>
    <t>Agrita</t>
  </si>
  <si>
    <t>Makaraitė</t>
  </si>
  <si>
    <t>Girgždis</t>
  </si>
  <si>
    <t>Rukuižaitė</t>
  </si>
  <si>
    <t>Eitutytė</t>
  </si>
  <si>
    <t>Žvigaitytė</t>
  </si>
  <si>
    <t>Krištapas</t>
  </si>
  <si>
    <t>Smoliarovas</t>
  </si>
  <si>
    <t>Darija</t>
  </si>
  <si>
    <t>Raseiniai</t>
  </si>
  <si>
    <t>Z.Rajunčius E.Petrokas</t>
  </si>
  <si>
    <t>2006-10-03</t>
  </si>
  <si>
    <t>Švagždytė</t>
  </si>
  <si>
    <t>A.Petrokas</t>
  </si>
  <si>
    <t>Petravičiūtė</t>
  </si>
  <si>
    <t>Bardauskaitė</t>
  </si>
  <si>
    <t>Liutkevičiūtė</t>
  </si>
  <si>
    <t>2005-07-04</t>
  </si>
  <si>
    <t>Rimantė</t>
  </si>
  <si>
    <t>Masaitytė</t>
  </si>
  <si>
    <t>2007-04-16</t>
  </si>
  <si>
    <t>Tamošaitytė</t>
  </si>
  <si>
    <t>2007-04-27</t>
  </si>
  <si>
    <t>Žemaitytė</t>
  </si>
  <si>
    <t>2009-09-08</t>
  </si>
  <si>
    <t>Ula</t>
  </si>
  <si>
    <t>Račaitė</t>
  </si>
  <si>
    <t>2005-04-16</t>
  </si>
  <si>
    <t xml:space="preserve">Gabija </t>
  </si>
  <si>
    <t>Busilaitė</t>
  </si>
  <si>
    <t>2005-01-09</t>
  </si>
  <si>
    <t>Marčiulonytė</t>
  </si>
  <si>
    <t>2006-04-20</t>
  </si>
  <si>
    <t>Ernestas</t>
  </si>
  <si>
    <t>Povilavičiūtė</t>
  </si>
  <si>
    <t>Navikaitė</t>
  </si>
  <si>
    <t>I.Nagelė</t>
  </si>
  <si>
    <t>Antonovaitė</t>
  </si>
  <si>
    <t>Streikutė</t>
  </si>
  <si>
    <t>Bražulytė</t>
  </si>
  <si>
    <t>2005-08-01</t>
  </si>
  <si>
    <t>Kregždėnaitė</t>
  </si>
  <si>
    <t>Matiukaitė</t>
  </si>
  <si>
    <t>Karolis</t>
  </si>
  <si>
    <t>Zizas</t>
  </si>
  <si>
    <t>2007-01-04</t>
  </si>
  <si>
    <t>Eitvydas</t>
  </si>
  <si>
    <t xml:space="preserve">Arnas </t>
  </si>
  <si>
    <t>Kušleika</t>
  </si>
  <si>
    <t>Skuodo rajonas</t>
  </si>
  <si>
    <t>Šarūnas</t>
  </si>
  <si>
    <t>Mažrimas</t>
  </si>
  <si>
    <t>A.Jasmontas</t>
  </si>
  <si>
    <t>Deivydas</t>
  </si>
  <si>
    <t>Rima</t>
  </si>
  <si>
    <t>2005-03-25</t>
  </si>
  <si>
    <t>Struopus</t>
  </si>
  <si>
    <t>2005-01-24</t>
  </si>
  <si>
    <t>Arvydas</t>
  </si>
  <si>
    <t>Titugas</t>
  </si>
  <si>
    <t>2005-04-25</t>
  </si>
  <si>
    <t>Domantė</t>
  </si>
  <si>
    <t>2005-09-20</t>
  </si>
  <si>
    <t>A.Jasmontas,Z.Sendriūtė</t>
  </si>
  <si>
    <t>Pliuškys</t>
  </si>
  <si>
    <t>2007-10-18</t>
  </si>
  <si>
    <t>Laukineitytė</t>
  </si>
  <si>
    <t>2007-08-06</t>
  </si>
  <si>
    <t>Merūnė</t>
  </si>
  <si>
    <t>Diringytė</t>
  </si>
  <si>
    <t>2008-02-04</t>
  </si>
  <si>
    <t>Lapinas</t>
  </si>
  <si>
    <t>2005-04-26</t>
  </si>
  <si>
    <t>Valentas</t>
  </si>
  <si>
    <t>Skurdauskis</t>
  </si>
  <si>
    <t>Petras Povilas</t>
  </si>
  <si>
    <t>Brencius</t>
  </si>
  <si>
    <t>2005-06-28</t>
  </si>
  <si>
    <t>Siniakovaitė</t>
  </si>
  <si>
    <t>Radvilė</t>
  </si>
  <si>
    <t>Unguvaitytė</t>
  </si>
  <si>
    <t>Švelnys</t>
  </si>
  <si>
    <t>Eidukaitytė</t>
  </si>
  <si>
    <t>Bacevičiūtė</t>
  </si>
  <si>
    <t>Litvinaitė</t>
  </si>
  <si>
    <t>Rasimas</t>
  </si>
  <si>
    <t>V.Strokas</t>
  </si>
  <si>
    <t>Daumantas</t>
  </si>
  <si>
    <t>Žemaitis</t>
  </si>
  <si>
    <t>Deina</t>
  </si>
  <si>
    <t>Mačaitytė</t>
  </si>
  <si>
    <t>Račiukaitis</t>
  </si>
  <si>
    <t>Juškevičius</t>
  </si>
  <si>
    <t>Arnela</t>
  </si>
  <si>
    <t>Šaulytė</t>
  </si>
  <si>
    <t>"Flamingas"</t>
  </si>
  <si>
    <t>R.Juodis</t>
  </si>
  <si>
    <t>Iveta</t>
  </si>
  <si>
    <t>Česnauskaitė</t>
  </si>
  <si>
    <t>Skirmantė</t>
  </si>
  <si>
    <t>Viesulaitė</t>
  </si>
  <si>
    <t>Prazauskis</t>
  </si>
  <si>
    <t>Staradumskis</t>
  </si>
  <si>
    <t>Zanizdra</t>
  </si>
  <si>
    <t>Rubenis</t>
  </si>
  <si>
    <t>Gotis</t>
  </si>
  <si>
    <t>Nauckūnas</t>
  </si>
  <si>
    <t>Janulis</t>
  </si>
  <si>
    <t>Broškaitė</t>
  </si>
  <si>
    <t>Šilalė</t>
  </si>
  <si>
    <t>V.Janušas</t>
  </si>
  <si>
    <t>Rimkutė</t>
  </si>
  <si>
    <t xml:space="preserve"> Skaistė</t>
  </si>
  <si>
    <t>Pudžemytė</t>
  </si>
  <si>
    <t>K.Grikšas</t>
  </si>
  <si>
    <t>Odeta</t>
  </si>
  <si>
    <t>Lomsargytė</t>
  </si>
  <si>
    <t>Bagdonas</t>
  </si>
  <si>
    <t>2005-06-16</t>
  </si>
  <si>
    <t>Šilalės</t>
  </si>
  <si>
    <t>Pudžiuvelis</t>
  </si>
  <si>
    <t>2005-05-06</t>
  </si>
  <si>
    <t>Dinara</t>
  </si>
  <si>
    <t>Užlytė</t>
  </si>
  <si>
    <t>2005-12-06</t>
  </si>
  <si>
    <t>Markovskytė</t>
  </si>
  <si>
    <t>2008-09-25</t>
  </si>
  <si>
    <t>Ramūnė</t>
  </si>
  <si>
    <t>Šileikytė</t>
  </si>
  <si>
    <t>2009-05-06</t>
  </si>
  <si>
    <t>Ingrida</t>
  </si>
  <si>
    <t>Vaisiūnaitė</t>
  </si>
  <si>
    <t>2009-12-19</t>
  </si>
  <si>
    <t>Rimovič</t>
  </si>
  <si>
    <t>2010-01-06</t>
  </si>
  <si>
    <t>Neiberka</t>
  </si>
  <si>
    <t>2005-01-07</t>
  </si>
  <si>
    <t>SK Aitvaras</t>
  </si>
  <si>
    <t>Rasita</t>
  </si>
  <si>
    <t>Neiberkaitė</t>
  </si>
  <si>
    <t>2006-06-24</t>
  </si>
  <si>
    <t>Emilij</t>
  </si>
  <si>
    <t>Januševskij</t>
  </si>
  <si>
    <t>2005-06-08</t>
  </si>
  <si>
    <t>Pilvinskaitė</t>
  </si>
  <si>
    <t>2005-01-15</t>
  </si>
  <si>
    <t>G.Michniova</t>
  </si>
  <si>
    <t>Mincevič</t>
  </si>
  <si>
    <t>2006-03-03</t>
  </si>
  <si>
    <t>Erika</t>
  </si>
  <si>
    <t>Pavlova</t>
  </si>
  <si>
    <t>2006-09-11</t>
  </si>
  <si>
    <t>Michnovič</t>
  </si>
  <si>
    <t>2005-06-07</t>
  </si>
  <si>
    <t>Tauragės SC</t>
  </si>
  <si>
    <t>E.Laugalys</t>
  </si>
  <si>
    <t>2006-04-05</t>
  </si>
  <si>
    <t>2006-05-15</t>
  </si>
  <si>
    <t>2007-08-23</t>
  </si>
  <si>
    <t>2006-03-19</t>
  </si>
  <si>
    <t>2006-03-29</t>
  </si>
  <si>
    <t>Artas</t>
  </si>
  <si>
    <t>Laučys</t>
  </si>
  <si>
    <t>2005-02-28</t>
  </si>
  <si>
    <t>SRC</t>
  </si>
  <si>
    <t>"Žemaitija"</t>
  </si>
  <si>
    <t>Kekytė</t>
  </si>
  <si>
    <t>Bagvilaitė</t>
  </si>
  <si>
    <t>2007-03-29</t>
  </si>
  <si>
    <t>Daraškevičiūtė</t>
  </si>
  <si>
    <t>2008-07-26</t>
  </si>
  <si>
    <t>Keliauskaitė</t>
  </si>
  <si>
    <t>2008-01-24</t>
  </si>
  <si>
    <t>Kaveckaitė</t>
  </si>
  <si>
    <t>2008-08-24</t>
  </si>
  <si>
    <t>Kulevičūtė</t>
  </si>
  <si>
    <t>Laimis</t>
  </si>
  <si>
    <t>Bartkus</t>
  </si>
  <si>
    <t>Kotryna</t>
  </si>
  <si>
    <t>Griciūtė</t>
  </si>
  <si>
    <t>Velykytė</t>
  </si>
  <si>
    <t>Užkuraitytė</t>
  </si>
  <si>
    <t>Juozas</t>
  </si>
  <si>
    <t>Dargevičius</t>
  </si>
  <si>
    <t>Steigvilas</t>
  </si>
  <si>
    <t>Albertas</t>
  </si>
  <si>
    <t>Bisikirskaitė</t>
  </si>
  <si>
    <t>2005-01-05</t>
  </si>
  <si>
    <t>Vilkaviškio rajonas</t>
  </si>
  <si>
    <t>Buzikaitė</t>
  </si>
  <si>
    <t>2007-09-12</t>
  </si>
  <si>
    <t>Dvaržeckytė</t>
  </si>
  <si>
    <t>2005-07-05</t>
  </si>
  <si>
    <t>Viltrakis</t>
  </si>
  <si>
    <t>2005-09-01</t>
  </si>
  <si>
    <t>Zazas</t>
  </si>
  <si>
    <t>2006-09-08</t>
  </si>
  <si>
    <t>Neda</t>
  </si>
  <si>
    <t>Čapskytė</t>
  </si>
  <si>
    <t>2006-10-14</t>
  </si>
  <si>
    <t>R.Kiškėnienė</t>
  </si>
  <si>
    <t>Čapskis</t>
  </si>
  <si>
    <t>2005-06-12</t>
  </si>
  <si>
    <t>Mindaugas</t>
  </si>
  <si>
    <t>Murauskas</t>
  </si>
  <si>
    <t>2006-02-17</t>
  </si>
  <si>
    <t>Gustė</t>
  </si>
  <si>
    <t xml:space="preserve">Koltun </t>
  </si>
  <si>
    <t>Vilniaus rajonas</t>
  </si>
  <si>
    <t>Zdanevičius</t>
  </si>
  <si>
    <t xml:space="preserve">Piaseckytė </t>
  </si>
  <si>
    <t>2005-12-22</t>
  </si>
  <si>
    <t xml:space="preserve">Sakalauskas </t>
  </si>
  <si>
    <t xml:space="preserve">Vyzaitė </t>
  </si>
  <si>
    <t>Titas</t>
  </si>
  <si>
    <t xml:space="preserve">Bakys </t>
  </si>
  <si>
    <t>David</t>
  </si>
  <si>
    <t xml:space="preserve">Račinski </t>
  </si>
  <si>
    <t xml:space="preserve">K.Velikianecas </t>
  </si>
  <si>
    <t>Šiuipytė</t>
  </si>
  <si>
    <t>Šiauliai</t>
  </si>
  <si>
    <t>ŠLASC-ŠSG</t>
  </si>
  <si>
    <t>B/k</t>
  </si>
  <si>
    <t>J.Baikštienė</t>
  </si>
  <si>
    <t>Regvita</t>
  </si>
  <si>
    <t>2006 -06-01</t>
  </si>
  <si>
    <t>Montvilas</t>
  </si>
  <si>
    <t>2007-01-26</t>
  </si>
  <si>
    <t>Deividas</t>
  </si>
  <si>
    <t>Malakauskas</t>
  </si>
  <si>
    <t>2005-01-25</t>
  </si>
  <si>
    <t>Šmotenko</t>
  </si>
  <si>
    <t>2006-12-02</t>
  </si>
  <si>
    <t>Basevičius</t>
  </si>
  <si>
    <t>2005-07-11</t>
  </si>
  <si>
    <t>Šimkūnaitė</t>
  </si>
  <si>
    <t>Burlingis</t>
  </si>
  <si>
    <t>2005-11-21</t>
  </si>
  <si>
    <t>Nerijus</t>
  </si>
  <si>
    <t>Gintaras</t>
  </si>
  <si>
    <t>Vilmantas</t>
  </si>
  <si>
    <t>Retenis</t>
  </si>
  <si>
    <t>2006-02-25</t>
  </si>
  <si>
    <t>Mickus</t>
  </si>
  <si>
    <t>2007-02-06</t>
  </si>
  <si>
    <t>Regimantas</t>
  </si>
  <si>
    <t>Leikus</t>
  </si>
  <si>
    <t>2008-03-08</t>
  </si>
  <si>
    <t>2008-07-22</t>
  </si>
  <si>
    <t>Kerpytė</t>
  </si>
  <si>
    <t>2008-06-09</t>
  </si>
  <si>
    <t>Darintas</t>
  </si>
  <si>
    <t>Šimašius</t>
  </si>
  <si>
    <t>2008-07-08</t>
  </si>
  <si>
    <t>S.Oželis</t>
  </si>
  <si>
    <t>Žemgulis</t>
  </si>
  <si>
    <t>2005-02-11</t>
  </si>
  <si>
    <t>A.Urmulevičius</t>
  </si>
  <si>
    <t>Sarapinas</t>
  </si>
  <si>
    <t>2005-02-21</t>
  </si>
  <si>
    <t>Ratkevičiūtė</t>
  </si>
  <si>
    <t>29,99</t>
  </si>
  <si>
    <t>1:56,47</t>
  </si>
  <si>
    <t>2:00,49</t>
  </si>
  <si>
    <t>4:02,43</t>
  </si>
  <si>
    <t>3:17,21</t>
  </si>
  <si>
    <t>3:24,36</t>
  </si>
  <si>
    <t>3:27,77</t>
  </si>
  <si>
    <t>1:56,10</t>
  </si>
  <si>
    <t>3:25,24</t>
  </si>
  <si>
    <t>st</t>
  </si>
  <si>
    <t xml:space="preserve">Armanda </t>
  </si>
  <si>
    <t>Tolytė</t>
  </si>
  <si>
    <t>2006-10-08</t>
  </si>
  <si>
    <t>J. ir P. Juozaičiai</t>
  </si>
  <si>
    <t>Felicija</t>
  </si>
  <si>
    <t>Kuliešaitė</t>
  </si>
  <si>
    <t>Augustina</t>
  </si>
  <si>
    <t>Klimaitė</t>
  </si>
  <si>
    <t>Būtėnas</t>
  </si>
  <si>
    <t>2006-09-23</t>
  </si>
  <si>
    <t>Austė</t>
  </si>
  <si>
    <t>Doftartaitė</t>
  </si>
  <si>
    <t>A.Dunauskas,J.Spudis</t>
  </si>
  <si>
    <t>Simona</t>
  </si>
  <si>
    <t>Raginskytė</t>
  </si>
  <si>
    <t>Claudio</t>
  </si>
  <si>
    <t>Pratusis</t>
  </si>
  <si>
    <t>Klaidas</t>
  </si>
  <si>
    <t>Kukliauskas</t>
  </si>
  <si>
    <t>Knivaitė</t>
  </si>
  <si>
    <t>Činčius</t>
  </si>
  <si>
    <t>Arnas</t>
  </si>
  <si>
    <t>Mielanijus</t>
  </si>
  <si>
    <t>Krasauskas</t>
  </si>
  <si>
    <t>Jucius</t>
  </si>
  <si>
    <t>Bučytė</t>
  </si>
  <si>
    <t>bėgimas</t>
  </si>
  <si>
    <t>ale stipri</t>
  </si>
  <si>
    <t>Vieta</t>
  </si>
  <si>
    <t>Lukauskaitė</t>
  </si>
  <si>
    <t>III A</t>
  </si>
  <si>
    <t>II JA</t>
  </si>
  <si>
    <t>O</t>
  </si>
  <si>
    <t>XO</t>
  </si>
  <si>
    <t>XXX</t>
  </si>
  <si>
    <t>XXO</t>
  </si>
  <si>
    <t>X</t>
  </si>
  <si>
    <t>DNS</t>
  </si>
  <si>
    <t>NM</t>
  </si>
  <si>
    <t>Aukse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</si>
</sst>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&quot; &quot;[$Lt-427];[Red]&quot;-&quot;#,##0.00&quot; &quot;[$Lt-427]"/>
    <numFmt numFmtId="185" formatCode="yyyy\-mm\-dd;@"/>
    <numFmt numFmtId="186" formatCode="m:ss\,"/>
    <numFmt numFmtId="187" formatCode="0.0"/>
    <numFmt numFmtId="188" formatCode="mm:ss\,"/>
    <numFmt numFmtId="189" formatCode="0.00_ "/>
    <numFmt numFmtId="190" formatCode="[$€-2]\ ###,000_);[Red]\([$€-2]\ ###,000\)"/>
    <numFmt numFmtId="191" formatCode="m:ss.00"/>
    <numFmt numFmtId="192" formatCode="&quot;Taip&quot;;&quot;Taip&quot;;&quot;Ne&quot;"/>
    <numFmt numFmtId="193" formatCode="&quot;Teisinga&quot;;&quot;Teisinga&quot;;&quot;Klaidinga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yyyy/mm/dd;@"/>
    <numFmt numFmtId="199" formatCode="mmm/yyyy"/>
  </numFmts>
  <fonts count="3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36"/>
      <name val="Arial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0"/>
      <name val="Open sans"/>
      <family val="0"/>
    </font>
    <font>
      <sz val="10"/>
      <color indexed="9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9" fillId="0" borderId="2" applyNumberFormat="0" applyFill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2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34" fillId="16" borderId="4" applyNumberFormat="0" applyAlignment="0" applyProtection="0"/>
    <xf numFmtId="184" fontId="16" fillId="0" borderId="0" applyNumberFormat="0" applyBorder="0" applyProtection="0">
      <alignment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6" applyNumberFormat="0" applyFon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7" applyNumberFormat="0" applyFill="0" applyAlignment="0" applyProtection="0"/>
    <xf numFmtId="0" fontId="19" fillId="0" borderId="8" applyNumberFormat="0" applyFill="0" applyAlignment="0" applyProtection="0"/>
    <xf numFmtId="0" fontId="15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</cellStyleXfs>
  <cellXfs count="1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185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6" fillId="0" borderId="0" xfId="54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" fontId="6" fillId="0" borderId="13" xfId="54" applyNumberFormat="1" applyFont="1" applyBorder="1" applyAlignment="1">
      <alignment horizontal="center" vertical="center"/>
      <protection/>
    </xf>
    <xf numFmtId="0" fontId="6" fillId="0" borderId="14" xfId="54" applyFont="1" applyBorder="1" applyAlignment="1">
      <alignment horizontal="right" vertical="center"/>
      <protection/>
    </xf>
    <xf numFmtId="0" fontId="6" fillId="0" borderId="15" xfId="54" applyFont="1" applyBorder="1" applyAlignment="1">
      <alignment horizontal="left" vertical="center"/>
      <protection/>
    </xf>
    <xf numFmtId="49" fontId="6" fillId="0" borderId="16" xfId="54" applyNumberFormat="1" applyFont="1" applyBorder="1" applyAlignment="1">
      <alignment horizontal="center" vertical="center"/>
      <protection/>
    </xf>
    <xf numFmtId="0" fontId="6" fillId="0" borderId="16" xfId="54" applyFont="1" applyBorder="1" applyAlignment="1">
      <alignment horizontal="center" vertical="center"/>
      <protection/>
    </xf>
    <xf numFmtId="1" fontId="6" fillId="0" borderId="17" xfId="54" applyNumberFormat="1" applyFont="1" applyBorder="1" applyAlignment="1">
      <alignment horizontal="center" vertical="center"/>
      <protection/>
    </xf>
    <xf numFmtId="0" fontId="4" fillId="0" borderId="18" xfId="54" applyFont="1" applyBorder="1" applyAlignment="1">
      <alignment horizontal="center" vertical="center"/>
      <protection/>
    </xf>
    <xf numFmtId="2" fontId="9" fillId="0" borderId="10" xfId="54" applyNumberFormat="1" applyFont="1" applyBorder="1" applyAlignment="1">
      <alignment horizontal="center" vertical="center"/>
      <protection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" fontId="6" fillId="0" borderId="19" xfId="54" applyNumberFormat="1" applyFont="1" applyBorder="1" applyAlignment="1">
      <alignment horizontal="center" vertical="center"/>
      <protection/>
    </xf>
    <xf numFmtId="1" fontId="6" fillId="0" borderId="19" xfId="0" applyNumberFormat="1" applyFont="1" applyBorder="1" applyAlignment="1">
      <alignment horizontal="center" vertical="center"/>
    </xf>
    <xf numFmtId="1" fontId="6" fillId="0" borderId="20" xfId="54" applyNumberFormat="1" applyFont="1" applyBorder="1" applyAlignment="1">
      <alignment horizontal="center" vertical="center"/>
      <protection/>
    </xf>
    <xf numFmtId="1" fontId="6" fillId="0" borderId="21" xfId="54" applyNumberFormat="1" applyFont="1" applyBorder="1" applyAlignment="1">
      <alignment horizontal="center" vertical="center"/>
      <protection/>
    </xf>
    <xf numFmtId="49" fontId="6" fillId="0" borderId="14" xfId="54" applyNumberFormat="1" applyFont="1" applyBorder="1" applyAlignment="1">
      <alignment horizontal="center" vertical="center"/>
      <protection/>
    </xf>
    <xf numFmtId="2" fontId="9" fillId="0" borderId="10" xfId="0" applyNumberFormat="1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6" fillId="0" borderId="22" xfId="54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1" fontId="6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2" fontId="6" fillId="0" borderId="15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4" fillId="0" borderId="10" xfId="54" applyFont="1" applyBorder="1" applyAlignment="1">
      <alignment horizontal="center" vertical="center"/>
      <protection/>
    </xf>
    <xf numFmtId="49" fontId="6" fillId="0" borderId="23" xfId="54" applyNumberFormat="1" applyFont="1" applyBorder="1" applyAlignment="1">
      <alignment horizontal="center" vertical="center"/>
      <protection/>
    </xf>
    <xf numFmtId="0" fontId="6" fillId="0" borderId="24" xfId="54" applyFont="1" applyBorder="1" applyAlignment="1">
      <alignment horizontal="left" vertical="center"/>
      <protection/>
    </xf>
    <xf numFmtId="2" fontId="3" fillId="24" borderId="25" xfId="0" applyNumberFormat="1" applyFont="1" applyFill="1" applyBorder="1" applyAlignment="1">
      <alignment horizontal="center" vertical="center"/>
    </xf>
    <xf numFmtId="2" fontId="3" fillId="24" borderId="11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" fontId="6" fillId="0" borderId="23" xfId="54" applyNumberFormat="1" applyFont="1" applyBorder="1" applyAlignment="1">
      <alignment horizontal="center" vertical="center"/>
      <protection/>
    </xf>
    <xf numFmtId="0" fontId="5" fillId="0" borderId="0" xfId="0" applyFont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1" fontId="6" fillId="0" borderId="13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6" fillId="0" borderId="16" xfId="54" applyNumberFormat="1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10" fillId="24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2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4" fillId="0" borderId="2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191" fontId="3" fillId="0" borderId="12" xfId="0" applyNumberFormat="1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2" fontId="9" fillId="24" borderId="10" xfId="0" applyNumberFormat="1" applyFont="1" applyFill="1" applyBorder="1" applyAlignment="1">
      <alignment horizontal="center" vertical="center"/>
    </xf>
    <xf numFmtId="0" fontId="4" fillId="24" borderId="0" xfId="54" applyFont="1" applyFill="1" applyAlignment="1">
      <alignment vertical="center"/>
      <protection/>
    </xf>
    <xf numFmtId="1" fontId="6" fillId="0" borderId="10" xfId="0" applyNumberFormat="1" applyFont="1" applyBorder="1" applyAlignment="1">
      <alignment horizontal="center" vertical="center"/>
    </xf>
    <xf numFmtId="2" fontId="4" fillId="24" borderId="0" xfId="0" applyNumberFormat="1" applyFont="1" applyFill="1" applyAlignment="1">
      <alignment horizontal="left" vertical="center"/>
    </xf>
    <xf numFmtId="0" fontId="35" fillId="0" borderId="0" xfId="0" applyFont="1" applyAlignment="1">
      <alignment/>
    </xf>
    <xf numFmtId="2" fontId="6" fillId="0" borderId="29" xfId="66" applyNumberFormat="1" applyFont="1" applyBorder="1" applyAlignment="1">
      <alignment horizontal="center" vertical="center"/>
      <protection/>
    </xf>
    <xf numFmtId="0" fontId="5" fillId="0" borderId="30" xfId="55" applyNumberFormat="1" applyFont="1" applyBorder="1" applyAlignment="1">
      <alignment horizontal="center" vertical="center"/>
      <protection/>
    </xf>
    <xf numFmtId="2" fontId="6" fillId="0" borderId="31" xfId="66" applyNumberFormat="1" applyFont="1" applyBorder="1" applyAlignment="1">
      <alignment horizontal="center" vertical="center"/>
      <protection/>
    </xf>
    <xf numFmtId="0" fontId="4" fillId="24" borderId="10" xfId="66" applyFont="1" applyFill="1" applyBorder="1" applyAlignment="1">
      <alignment horizontal="center" vertical="center"/>
      <protection/>
    </xf>
    <xf numFmtId="0" fontId="4" fillId="25" borderId="0" xfId="0" applyFont="1" applyFill="1" applyAlignment="1">
      <alignment/>
    </xf>
    <xf numFmtId="0" fontId="4" fillId="24" borderId="0" xfId="0" applyFont="1" applyFill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5" fontId="4" fillId="2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25" borderId="10" xfId="44" applyNumberFormat="1" applyFont="1" applyFill="1" applyBorder="1" applyAlignment="1">
      <alignment horizontal="center" vertical="center"/>
      <protection/>
    </xf>
    <xf numFmtId="2" fontId="2" fillId="0" borderId="10" xfId="0" applyNumberFormat="1" applyFont="1" applyBorder="1" applyAlignment="1">
      <alignment horizontal="center"/>
    </xf>
    <xf numFmtId="49" fontId="5" fillId="25" borderId="10" xfId="44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/>
    </xf>
    <xf numFmtId="191" fontId="2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85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2" fontId="3" fillId="0" borderId="0" xfId="0" applyNumberFormat="1" applyFont="1" applyBorder="1" applyAlignment="1">
      <alignment horizontal="center" vertical="center"/>
    </xf>
    <xf numFmtId="19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Fill="1" applyBorder="1" applyAlignment="1">
      <alignment horizontal="center"/>
    </xf>
    <xf numFmtId="0" fontId="38" fillId="0" borderId="18" xfId="0" applyFont="1" applyBorder="1" applyAlignment="1">
      <alignment horizontal="center" vertical="center"/>
    </xf>
    <xf numFmtId="191" fontId="3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2" fontId="6" fillId="0" borderId="15" xfId="54" applyNumberFormat="1" applyFont="1" applyBorder="1" applyAlignment="1">
      <alignment horizontal="center" vertical="center"/>
      <protection/>
    </xf>
    <xf numFmtId="0" fontId="11" fillId="0" borderId="10" xfId="0" applyFont="1" applyBorder="1" applyAlignment="1">
      <alignment horizontal="center" vertical="center"/>
    </xf>
    <xf numFmtId="0" fontId="36" fillId="24" borderId="10" xfId="0" applyFont="1" applyFill="1" applyBorder="1" applyAlignment="1">
      <alignment horizontal="center" vertical="center"/>
    </xf>
    <xf numFmtId="2" fontId="3" fillId="24" borderId="10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91" fontId="3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49" fontId="5" fillId="25" borderId="10" xfId="44" applyNumberFormat="1" applyFont="1" applyFill="1" applyBorder="1" applyAlignment="1">
      <alignment horizontal="center" vertical="center"/>
      <protection/>
    </xf>
    <xf numFmtId="2" fontId="5" fillId="0" borderId="29" xfId="0" applyNumberFormat="1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  <xf numFmtId="2" fontId="5" fillId="0" borderId="35" xfId="0" applyNumberFormat="1" applyFont="1" applyBorder="1" applyAlignment="1">
      <alignment horizontal="center" vertical="center"/>
    </xf>
  </cellXfs>
  <cellStyles count="7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prastas 2" xfId="43"/>
    <cellStyle name="Įprastas 2 2" xfId="44"/>
    <cellStyle name="Įprastas 3" xfId="45"/>
    <cellStyle name="Įprastas 4" xfId="46"/>
    <cellStyle name="Įspėjimo tekstas" xfId="47"/>
    <cellStyle name="Įvestis" xfId="48"/>
    <cellStyle name="Comma" xfId="49"/>
    <cellStyle name="Comma [0]" xfId="50"/>
    <cellStyle name="Neutralus" xfId="51"/>
    <cellStyle name="Normal 2" xfId="52"/>
    <cellStyle name="Normal 2 2" xfId="53"/>
    <cellStyle name="Normal 2 2 10_aukstis" xfId="54"/>
    <cellStyle name="Normal 2 2 10_aukstis 2" xfId="55"/>
    <cellStyle name="Normal 2 3" xfId="56"/>
    <cellStyle name="Normal 2 4" xfId="57"/>
    <cellStyle name="Normal 2 5" xfId="58"/>
    <cellStyle name="Normal 2 6" xfId="59"/>
    <cellStyle name="Normal 2 7" xfId="60"/>
    <cellStyle name="Normal 2 8" xfId="61"/>
    <cellStyle name="Normal 2 9" xfId="62"/>
    <cellStyle name="Normal 4 2" xfId="63"/>
    <cellStyle name="Normal 40" xfId="64"/>
    <cellStyle name="Normal 5" xfId="65"/>
    <cellStyle name="Paprastas 2" xfId="66"/>
    <cellStyle name="Paprastas_Lapas1" xfId="67"/>
    <cellStyle name="Paryškinimas 1" xfId="68"/>
    <cellStyle name="Paryškinimas 2" xfId="69"/>
    <cellStyle name="Paryškinimas 3" xfId="70"/>
    <cellStyle name="Paryškinimas 4" xfId="71"/>
    <cellStyle name="Paryškinimas 5" xfId="72"/>
    <cellStyle name="Paryškinimas 6" xfId="73"/>
    <cellStyle name="Pastaba" xfId="74"/>
    <cellStyle name="Pavadinimas" xfId="75"/>
    <cellStyle name="Percent" xfId="76"/>
    <cellStyle name="Skaičiavimas" xfId="77"/>
    <cellStyle name="Suma" xfId="78"/>
    <cellStyle name="Susietas langelis" xfId="79"/>
    <cellStyle name="Tikrinimo langelis" xfId="80"/>
    <cellStyle name="Currency" xfId="81"/>
    <cellStyle name="Currency [0]" xfId="82"/>
    <cellStyle name="Обычный_Лист1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3">
      <selection activeCell="C31" sqref="C31"/>
    </sheetView>
  </sheetViews>
  <sheetFormatPr defaultColWidth="9.140625" defaultRowHeight="12.75"/>
  <cols>
    <col min="1" max="1" width="4.421875" style="95" customWidth="1"/>
    <col min="2" max="2" width="0.5625" style="95" customWidth="1"/>
    <col min="3" max="3" width="3.7109375" style="95" customWidth="1"/>
    <col min="4" max="25" width="5.7109375" style="95" customWidth="1"/>
    <col min="26" max="26" width="9.00390625" style="95" customWidth="1"/>
    <col min="27" max="41" width="5.7109375" style="95" customWidth="1"/>
    <col min="42" max="16384" width="9.140625" style="95" customWidth="1"/>
  </cols>
  <sheetData>
    <row r="1" ht="12.75">
      <c r="B1" s="96"/>
    </row>
    <row r="2" ht="12.75">
      <c r="B2" s="96"/>
    </row>
    <row r="3" ht="12.75">
      <c r="B3" s="96"/>
    </row>
    <row r="4" ht="12.75">
      <c r="B4" s="96"/>
    </row>
    <row r="5" ht="12.75">
      <c r="B5" s="96"/>
    </row>
    <row r="6" ht="12.75">
      <c r="B6" s="96"/>
    </row>
    <row r="7" spans="2:11" ht="18.75">
      <c r="B7" s="96"/>
      <c r="K7" s="105"/>
    </row>
    <row r="8" spans="2:11" ht="18.75">
      <c r="B8" s="96"/>
      <c r="K8" s="105"/>
    </row>
    <row r="9" spans="2:16" ht="18.75">
      <c r="B9" s="96"/>
      <c r="K9" s="105"/>
      <c r="P9"/>
    </row>
    <row r="10" spans="2:11" ht="18.75">
      <c r="B10" s="96"/>
      <c r="K10" s="105"/>
    </row>
    <row r="11" ht="12.75">
      <c r="B11" s="96"/>
    </row>
    <row r="12" ht="12.75">
      <c r="B12" s="96"/>
    </row>
    <row r="13" ht="12.75">
      <c r="B13" s="96"/>
    </row>
    <row r="14" ht="12.75">
      <c r="B14" s="96"/>
    </row>
    <row r="15" spans="2:4" ht="20.25">
      <c r="B15" s="96"/>
      <c r="D15" s="97" t="s">
        <v>404</v>
      </c>
    </row>
    <row r="16" spans="2:4" ht="20.25">
      <c r="B16" s="96"/>
      <c r="D16" s="98"/>
    </row>
    <row r="17" spans="2:4" ht="20.25">
      <c r="B17" s="96"/>
      <c r="D17" s="97" t="s">
        <v>403</v>
      </c>
    </row>
    <row r="18" ht="12.75">
      <c r="B18" s="96"/>
    </row>
    <row r="19" ht="4.5" customHeight="1">
      <c r="B19" s="96"/>
    </row>
    <row r="20" spans="1:26" ht="3" customHeight="1">
      <c r="A20" s="99"/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ht="4.5" customHeight="1">
      <c r="B21" s="96"/>
    </row>
    <row r="22" spans="2:4" ht="12.75">
      <c r="B22" s="96"/>
      <c r="D22" s="113"/>
    </row>
    <row r="23" ht="12.75">
      <c r="B23" s="96"/>
    </row>
    <row r="24" ht="12.75">
      <c r="B24" s="96"/>
    </row>
    <row r="25" ht="12.75">
      <c r="B25" s="96"/>
    </row>
    <row r="26" ht="12.75">
      <c r="B26" s="96"/>
    </row>
    <row r="27" ht="12.75">
      <c r="B27" s="96"/>
    </row>
    <row r="28" ht="12.75">
      <c r="B28" s="96"/>
    </row>
    <row r="29" ht="12.75">
      <c r="B29" s="96"/>
    </row>
    <row r="30" spans="2:4" ht="15.75">
      <c r="B30" s="96"/>
      <c r="D30" s="101" t="s">
        <v>405</v>
      </c>
    </row>
    <row r="31" spans="1:9" ht="6.75" customHeight="1">
      <c r="A31" s="102"/>
      <c r="B31" s="103"/>
      <c r="C31" s="102"/>
      <c r="D31" s="102"/>
      <c r="E31" s="102"/>
      <c r="F31" s="102"/>
      <c r="G31" s="102"/>
      <c r="H31" s="102"/>
      <c r="I31" s="102"/>
    </row>
    <row r="32" ht="6.75" customHeight="1">
      <c r="B32" s="96"/>
    </row>
    <row r="33" spans="2:4" ht="15.75">
      <c r="B33" s="96"/>
      <c r="D33" s="104" t="s">
        <v>0</v>
      </c>
    </row>
    <row r="34" ht="12.75">
      <c r="B34" s="96"/>
    </row>
    <row r="35" ht="12.75">
      <c r="B35" s="96"/>
    </row>
    <row r="36" ht="12.75">
      <c r="B36" s="96"/>
    </row>
    <row r="37" spans="2:14" ht="12.75">
      <c r="B37" s="96"/>
      <c r="E37" s="95" t="s">
        <v>260</v>
      </c>
      <c r="L37" s="118" t="s">
        <v>406</v>
      </c>
      <c r="M37" s="118"/>
      <c r="N37" s="118"/>
    </row>
    <row r="38" spans="2:14" ht="12.75">
      <c r="B38" s="96"/>
      <c r="N38" s="106"/>
    </row>
    <row r="39" spans="2:12" ht="12.75">
      <c r="B39" s="96"/>
      <c r="E39" s="95" t="s">
        <v>1</v>
      </c>
      <c r="L39" s="95" t="s">
        <v>2</v>
      </c>
    </row>
    <row r="40" ht="12.75">
      <c r="B40" s="96"/>
    </row>
    <row r="41" spans="2:14" ht="12.75">
      <c r="B41" s="96"/>
      <c r="E41" s="95" t="s">
        <v>401</v>
      </c>
      <c r="L41" s="95" t="s">
        <v>402</v>
      </c>
      <c r="N41" s="106"/>
    </row>
    <row r="42" ht="12.75">
      <c r="N42" s="106"/>
    </row>
  </sheetData>
  <sheetProtection/>
  <printOptions/>
  <pageMargins left="0.2361111111111111" right="0.15694444444444444" top="0.5194444444444445" bottom="0.42986111111111114" header="0.5111111111111111" footer="0.57986111111111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1" customWidth="1"/>
    <col min="3" max="3" width="11.140625" style="21" customWidth="1"/>
    <col min="4" max="4" width="15.421875" style="21" bestFit="1" customWidth="1"/>
    <col min="5" max="5" width="10.7109375" style="22" customWidth="1"/>
    <col min="6" max="6" width="16.140625" style="23" bestFit="1" customWidth="1"/>
    <col min="7" max="7" width="17.28125" style="23" bestFit="1" customWidth="1"/>
    <col min="8" max="8" width="11.28125" style="23" bestFit="1" customWidth="1"/>
    <col min="9" max="9" width="9.140625" style="72" customWidth="1"/>
    <col min="10" max="10" width="20.7109375" style="4" bestFit="1" customWidth="1"/>
    <col min="11" max="11" width="18.8515625" style="21" hidden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0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16"/>
    </row>
    <row r="3" spans="1:10" s="4" customFormat="1" ht="12" customHeight="1">
      <c r="A3" s="21"/>
      <c r="B3" s="21"/>
      <c r="C3" s="21"/>
      <c r="D3" s="29"/>
      <c r="E3" s="30"/>
      <c r="F3" s="31"/>
      <c r="G3" s="31"/>
      <c r="H3" s="31"/>
      <c r="I3" s="28"/>
      <c r="J3" s="83"/>
    </row>
    <row r="4" spans="3:9" s="18" customFormat="1" ht="15.75">
      <c r="C4" s="1" t="s">
        <v>18</v>
      </c>
      <c r="D4" s="1"/>
      <c r="E4" s="6"/>
      <c r="F4" s="6"/>
      <c r="G4" s="6"/>
      <c r="H4" s="34"/>
      <c r="I4" s="73"/>
    </row>
    <row r="5" spans="3:10" s="18" customFormat="1" ht="16.5" thickBot="1">
      <c r="C5" s="1">
        <v>1</v>
      </c>
      <c r="D5" s="1" t="s">
        <v>971</v>
      </c>
      <c r="E5" s="30"/>
      <c r="F5" s="74"/>
      <c r="G5" s="74"/>
      <c r="H5" s="23"/>
      <c r="I5" s="72"/>
      <c r="J5" s="28"/>
    </row>
    <row r="6" spans="1:10" s="58" customFormat="1" ht="18" customHeight="1" thickBot="1">
      <c r="A6" s="38" t="s">
        <v>19</v>
      </c>
      <c r="B6" s="82" t="s">
        <v>20</v>
      </c>
      <c r="C6" s="59" t="s">
        <v>4</v>
      </c>
      <c r="D6" s="60" t="s">
        <v>5</v>
      </c>
      <c r="E6" s="61" t="s">
        <v>6</v>
      </c>
      <c r="F6" s="62" t="s">
        <v>7</v>
      </c>
      <c r="G6" s="62" t="s">
        <v>8</v>
      </c>
      <c r="H6" s="62" t="s">
        <v>9</v>
      </c>
      <c r="I6" s="61" t="s">
        <v>16</v>
      </c>
      <c r="J6" s="69" t="s">
        <v>13</v>
      </c>
    </row>
    <row r="7" spans="1:11" ht="18" customHeight="1">
      <c r="A7" s="64">
        <v>1</v>
      </c>
      <c r="B7" s="12">
        <v>71</v>
      </c>
      <c r="C7" s="13" t="s">
        <v>244</v>
      </c>
      <c r="D7" s="11" t="s">
        <v>245</v>
      </c>
      <c r="E7" s="14">
        <v>38480</v>
      </c>
      <c r="F7" s="15" t="s">
        <v>47</v>
      </c>
      <c r="G7" s="15" t="s">
        <v>48</v>
      </c>
      <c r="H7" s="15"/>
      <c r="I7" s="108">
        <v>0.0014371527777777779</v>
      </c>
      <c r="J7" s="17" t="s">
        <v>49</v>
      </c>
      <c r="K7" s="133">
        <v>0.0013805555555555557</v>
      </c>
    </row>
    <row r="8" spans="1:11" ht="18" customHeight="1">
      <c r="A8" s="64">
        <v>2</v>
      </c>
      <c r="B8" s="12">
        <v>77</v>
      </c>
      <c r="C8" s="13" t="s">
        <v>771</v>
      </c>
      <c r="D8" s="11" t="s">
        <v>772</v>
      </c>
      <c r="E8" s="14">
        <v>38503</v>
      </c>
      <c r="F8" s="15" t="s">
        <v>76</v>
      </c>
      <c r="G8" s="15" t="s">
        <v>77</v>
      </c>
      <c r="H8" s="15" t="s">
        <v>769</v>
      </c>
      <c r="I8" s="108">
        <v>0.0014153935185185187</v>
      </c>
      <c r="J8" s="17" t="s">
        <v>770</v>
      </c>
      <c r="K8" s="123" t="s">
        <v>944</v>
      </c>
    </row>
    <row r="9" spans="1:11" ht="18" customHeight="1">
      <c r="A9" s="64">
        <v>3</v>
      </c>
      <c r="B9" s="12">
        <v>82</v>
      </c>
      <c r="C9" s="13" t="s">
        <v>168</v>
      </c>
      <c r="D9" s="11" t="s">
        <v>782</v>
      </c>
      <c r="E9" s="14">
        <v>38530</v>
      </c>
      <c r="F9" s="15" t="s">
        <v>783</v>
      </c>
      <c r="G9" s="15" t="s">
        <v>177</v>
      </c>
      <c r="H9" s="15"/>
      <c r="I9" s="108">
        <v>0.0012962962962962963</v>
      </c>
      <c r="J9" s="17" t="s">
        <v>784</v>
      </c>
      <c r="K9" s="133">
        <v>0.0012662037037037036</v>
      </c>
    </row>
    <row r="10" spans="1:11" ht="18" customHeight="1">
      <c r="A10" s="64">
        <v>4</v>
      </c>
      <c r="B10" s="12">
        <v>66</v>
      </c>
      <c r="C10" s="13" t="s">
        <v>263</v>
      </c>
      <c r="D10" s="11" t="s">
        <v>345</v>
      </c>
      <c r="E10" s="14">
        <v>38601</v>
      </c>
      <c r="F10" s="15" t="s">
        <v>41</v>
      </c>
      <c r="G10" s="15" t="s">
        <v>237</v>
      </c>
      <c r="H10" s="15"/>
      <c r="I10" s="108">
        <v>0.001365740740740741</v>
      </c>
      <c r="J10" s="17" t="s">
        <v>42</v>
      </c>
      <c r="K10" s="133">
        <v>0.001364583333333333</v>
      </c>
    </row>
    <row r="11" spans="1:11" ht="18" customHeight="1">
      <c r="A11" s="64">
        <v>5</v>
      </c>
      <c r="B11" s="12">
        <v>69</v>
      </c>
      <c r="C11" s="13" t="s">
        <v>219</v>
      </c>
      <c r="D11" s="11" t="s">
        <v>220</v>
      </c>
      <c r="E11" s="14" t="s">
        <v>221</v>
      </c>
      <c r="F11" s="15" t="s">
        <v>683</v>
      </c>
      <c r="G11" s="15" t="s">
        <v>46</v>
      </c>
      <c r="H11" s="15"/>
      <c r="I11" s="108">
        <v>0.0013710648148148148</v>
      </c>
      <c r="J11" s="17" t="s">
        <v>154</v>
      </c>
      <c r="K11" s="133">
        <v>0.0013688657407407408</v>
      </c>
    </row>
    <row r="12" spans="1:11" ht="18" customHeight="1">
      <c r="A12" s="64">
        <v>6</v>
      </c>
      <c r="B12" s="12">
        <v>54</v>
      </c>
      <c r="C12" s="13" t="s">
        <v>223</v>
      </c>
      <c r="D12" s="11" t="s">
        <v>310</v>
      </c>
      <c r="E12" s="14">
        <v>38909</v>
      </c>
      <c r="F12" s="15" t="s">
        <v>556</v>
      </c>
      <c r="G12" s="15" t="s">
        <v>34</v>
      </c>
      <c r="H12" s="15"/>
      <c r="I12" s="108">
        <v>0.0014046296296296298</v>
      </c>
      <c r="J12" s="17" t="s">
        <v>35</v>
      </c>
      <c r="K12" s="129" t="s">
        <v>937</v>
      </c>
    </row>
    <row r="13" spans="1:11" ht="18" customHeight="1">
      <c r="A13" s="64">
        <v>7</v>
      </c>
      <c r="B13" s="12">
        <v>114</v>
      </c>
      <c r="C13" s="13" t="s">
        <v>425</v>
      </c>
      <c r="D13" s="11" t="s">
        <v>872</v>
      </c>
      <c r="E13" s="14" t="s">
        <v>876</v>
      </c>
      <c r="F13" s="15" t="s">
        <v>862</v>
      </c>
      <c r="G13" s="15" t="s">
        <v>57</v>
      </c>
      <c r="H13" s="15"/>
      <c r="I13" s="108">
        <v>0.0015513888888888888</v>
      </c>
      <c r="J13" s="17" t="s">
        <v>874</v>
      </c>
      <c r="K13" s="133">
        <v>0.0026170138888888888</v>
      </c>
    </row>
    <row r="14" spans="1:11" ht="18" customHeight="1">
      <c r="A14" s="64">
        <v>8</v>
      </c>
      <c r="B14" s="12">
        <v>60</v>
      </c>
      <c r="C14" s="13" t="s">
        <v>211</v>
      </c>
      <c r="D14" s="11" t="s">
        <v>212</v>
      </c>
      <c r="E14" s="14" t="s">
        <v>593</v>
      </c>
      <c r="F14" s="15" t="s">
        <v>594</v>
      </c>
      <c r="G14" s="15" t="s">
        <v>124</v>
      </c>
      <c r="H14" s="15"/>
      <c r="I14" s="108">
        <v>0.0014792824074074075</v>
      </c>
      <c r="J14" s="17" t="s">
        <v>213</v>
      </c>
      <c r="K14" s="133">
        <v>0.0026438657407407405</v>
      </c>
    </row>
    <row r="15" spans="1:11" ht="18" customHeight="1">
      <c r="A15" s="64">
        <v>9</v>
      </c>
      <c r="B15" s="12">
        <v>1</v>
      </c>
      <c r="C15" s="13" t="s">
        <v>56</v>
      </c>
      <c r="D15" s="11" t="s">
        <v>269</v>
      </c>
      <c r="E15" s="14" t="s">
        <v>270</v>
      </c>
      <c r="F15" s="15" t="s">
        <v>251</v>
      </c>
      <c r="G15" s="15" t="s">
        <v>261</v>
      </c>
      <c r="H15" s="15"/>
      <c r="I15" s="108">
        <v>0.0012890046296296297</v>
      </c>
      <c r="J15" s="17" t="s">
        <v>265</v>
      </c>
      <c r="K15" s="128" t="s">
        <v>936</v>
      </c>
    </row>
    <row r="16" spans="1:11" ht="18" customHeight="1">
      <c r="A16" s="64">
        <v>10</v>
      </c>
      <c r="B16" s="12">
        <v>85</v>
      </c>
      <c r="C16" s="13" t="s">
        <v>170</v>
      </c>
      <c r="D16" s="11" t="s">
        <v>390</v>
      </c>
      <c r="E16" s="14" t="s">
        <v>270</v>
      </c>
      <c r="F16" s="15" t="s">
        <v>50</v>
      </c>
      <c r="G16" s="15" t="s">
        <v>51</v>
      </c>
      <c r="H16" s="15"/>
      <c r="I16" s="108">
        <v>0.0013125</v>
      </c>
      <c r="J16" s="17" t="s">
        <v>52</v>
      </c>
      <c r="K16" s="133">
        <v>0.0013003472222222223</v>
      </c>
    </row>
    <row r="17" spans="1:11" ht="18" customHeight="1">
      <c r="A17" s="126"/>
      <c r="B17" s="126"/>
      <c r="C17" s="134"/>
      <c r="D17" s="135"/>
      <c r="E17" s="136"/>
      <c r="F17" s="137"/>
      <c r="G17" s="137"/>
      <c r="H17" s="137"/>
      <c r="I17" s="140"/>
      <c r="J17" s="138"/>
      <c r="K17" s="142"/>
    </row>
    <row r="18" spans="3:10" s="18" customFormat="1" ht="16.5" thickBot="1">
      <c r="C18" s="1">
        <v>2</v>
      </c>
      <c r="D18" s="1" t="s">
        <v>971</v>
      </c>
      <c r="E18" s="30"/>
      <c r="F18" s="74"/>
      <c r="G18" s="74"/>
      <c r="H18" s="23"/>
      <c r="I18" s="72"/>
      <c r="J18" s="28"/>
    </row>
    <row r="19" spans="1:10" s="58" customFormat="1" ht="18" customHeight="1" thickBot="1">
      <c r="A19" s="38" t="s">
        <v>19</v>
      </c>
      <c r="B19" s="82" t="s">
        <v>20</v>
      </c>
      <c r="C19" s="59" t="s">
        <v>4</v>
      </c>
      <c r="D19" s="60" t="s">
        <v>5</v>
      </c>
      <c r="E19" s="61" t="s">
        <v>6</v>
      </c>
      <c r="F19" s="62" t="s">
        <v>7</v>
      </c>
      <c r="G19" s="62" t="s">
        <v>8</v>
      </c>
      <c r="H19" s="62" t="s">
        <v>9</v>
      </c>
      <c r="I19" s="61" t="s">
        <v>16</v>
      </c>
      <c r="J19" s="69" t="s">
        <v>13</v>
      </c>
    </row>
    <row r="20" spans="1:11" ht="18" customHeight="1">
      <c r="A20" s="64">
        <v>1</v>
      </c>
      <c r="B20" s="12">
        <v>16</v>
      </c>
      <c r="C20" s="13" t="s">
        <v>123</v>
      </c>
      <c r="D20" s="11" t="s">
        <v>440</v>
      </c>
      <c r="E20" s="14" t="s">
        <v>441</v>
      </c>
      <c r="F20" s="15" t="s">
        <v>64</v>
      </c>
      <c r="G20" s="15" t="s">
        <v>281</v>
      </c>
      <c r="H20" s="15"/>
      <c r="I20" s="108">
        <v>0.001427199074074074</v>
      </c>
      <c r="J20" s="17" t="s">
        <v>65</v>
      </c>
      <c r="K20" s="123" t="s">
        <v>442</v>
      </c>
    </row>
    <row r="21" spans="1:11" ht="18" customHeight="1">
      <c r="A21" s="64">
        <v>2</v>
      </c>
      <c r="B21" s="12">
        <v>34</v>
      </c>
      <c r="C21" s="13" t="s">
        <v>23</v>
      </c>
      <c r="D21" s="11" t="s">
        <v>521</v>
      </c>
      <c r="E21" s="14" t="s">
        <v>183</v>
      </c>
      <c r="F21" s="15" t="s">
        <v>522</v>
      </c>
      <c r="G21" s="15" t="s">
        <v>531</v>
      </c>
      <c r="H21" s="15"/>
      <c r="I21" s="108">
        <v>0.001537962962962963</v>
      </c>
      <c r="J21" s="17" t="s">
        <v>523</v>
      </c>
      <c r="K21" s="133">
        <v>0.002733449074074074</v>
      </c>
    </row>
    <row r="22" spans="1:11" ht="18" customHeight="1">
      <c r="A22" s="64">
        <v>3</v>
      </c>
      <c r="B22" s="12">
        <v>73</v>
      </c>
      <c r="C22" s="13" t="s">
        <v>662</v>
      </c>
      <c r="D22" s="11" t="s">
        <v>757</v>
      </c>
      <c r="E22" s="14">
        <v>38929</v>
      </c>
      <c r="F22" s="15" t="s">
        <v>47</v>
      </c>
      <c r="G22" s="15" t="s">
        <v>48</v>
      </c>
      <c r="H22" s="15"/>
      <c r="I22" s="108">
        <v>0.0015274305555555555</v>
      </c>
      <c r="J22" s="17" t="s">
        <v>146</v>
      </c>
      <c r="K22" s="123"/>
    </row>
    <row r="23" spans="1:11" ht="18" customHeight="1">
      <c r="A23" s="64">
        <v>4</v>
      </c>
      <c r="B23" s="12">
        <v>52</v>
      </c>
      <c r="C23" s="13" t="s">
        <v>553</v>
      </c>
      <c r="D23" s="11" t="s">
        <v>554</v>
      </c>
      <c r="E23" s="14">
        <v>38941</v>
      </c>
      <c r="F23" s="15" t="s">
        <v>556</v>
      </c>
      <c r="G23" s="15" t="s">
        <v>34</v>
      </c>
      <c r="H23" s="15"/>
      <c r="I23" s="108">
        <v>0.0015045138888888888</v>
      </c>
      <c r="J23" s="17" t="s">
        <v>548</v>
      </c>
      <c r="K23" s="123"/>
    </row>
    <row r="24" spans="1:11" ht="18" customHeight="1">
      <c r="A24" s="64">
        <v>5</v>
      </c>
      <c r="B24" s="12">
        <v>83</v>
      </c>
      <c r="C24" s="13" t="s">
        <v>160</v>
      </c>
      <c r="D24" s="11" t="s">
        <v>785</v>
      </c>
      <c r="E24" s="14">
        <v>39002</v>
      </c>
      <c r="F24" s="15" t="s">
        <v>783</v>
      </c>
      <c r="G24" s="15" t="s">
        <v>177</v>
      </c>
      <c r="H24" s="15"/>
      <c r="I24" s="108">
        <v>0.0014054398148148149</v>
      </c>
      <c r="J24" s="17" t="s">
        <v>784</v>
      </c>
      <c r="K24" s="123"/>
    </row>
    <row r="25" spans="1:11" ht="18" customHeight="1">
      <c r="A25" s="64">
        <v>6</v>
      </c>
      <c r="B25" s="12">
        <v>21</v>
      </c>
      <c r="C25" s="13" t="s">
        <v>789</v>
      </c>
      <c r="D25" s="11" t="s">
        <v>790</v>
      </c>
      <c r="E25" s="14">
        <v>39402</v>
      </c>
      <c r="F25" s="15" t="s">
        <v>783</v>
      </c>
      <c r="G25" s="15" t="s">
        <v>177</v>
      </c>
      <c r="H25" s="15"/>
      <c r="I25" s="108">
        <v>0.001665162037037037</v>
      </c>
      <c r="J25" s="17" t="s">
        <v>788</v>
      </c>
      <c r="K25" s="123"/>
    </row>
    <row r="26" spans="1:11" ht="18" customHeight="1">
      <c r="A26" s="64">
        <v>7</v>
      </c>
      <c r="B26" s="12">
        <v>55</v>
      </c>
      <c r="C26" s="13" t="s">
        <v>99</v>
      </c>
      <c r="D26" s="11" t="s">
        <v>322</v>
      </c>
      <c r="E26" s="14" t="s">
        <v>324</v>
      </c>
      <c r="F26" s="15" t="s">
        <v>136</v>
      </c>
      <c r="G26" s="15" t="s">
        <v>137</v>
      </c>
      <c r="H26" s="15"/>
      <c r="I26" s="108">
        <v>0.0013981481481481481</v>
      </c>
      <c r="J26" s="17" t="s">
        <v>138</v>
      </c>
      <c r="K26" s="123"/>
    </row>
    <row r="27" spans="1:11" ht="18" customHeight="1">
      <c r="A27" s="64">
        <v>8</v>
      </c>
      <c r="B27" s="12">
        <v>3</v>
      </c>
      <c r="C27" s="13" t="s">
        <v>152</v>
      </c>
      <c r="D27" s="11" t="s">
        <v>188</v>
      </c>
      <c r="E27" s="14">
        <v>38629</v>
      </c>
      <c r="F27" s="15" t="s">
        <v>251</v>
      </c>
      <c r="G27" s="15" t="s">
        <v>261</v>
      </c>
      <c r="H27" s="15"/>
      <c r="I27" s="108">
        <v>0.001678703703703704</v>
      </c>
      <c r="J27" s="17" t="s">
        <v>262</v>
      </c>
      <c r="K27" s="123"/>
    </row>
    <row r="28" spans="1:11" ht="18" customHeight="1">
      <c r="A28" s="64">
        <v>9</v>
      </c>
      <c r="B28" s="12">
        <v>64</v>
      </c>
      <c r="C28" s="13" t="s">
        <v>672</v>
      </c>
      <c r="D28" s="11" t="s">
        <v>673</v>
      </c>
      <c r="E28" s="14">
        <v>38427</v>
      </c>
      <c r="F28" s="15" t="s">
        <v>41</v>
      </c>
      <c r="G28" s="15" t="s">
        <v>237</v>
      </c>
      <c r="H28" s="15"/>
      <c r="I28" s="108">
        <v>0.0016108796296296296</v>
      </c>
      <c r="J28" s="17" t="s">
        <v>44</v>
      </c>
      <c r="K28" s="123"/>
    </row>
    <row r="29" spans="1:11" ht="18" customHeight="1">
      <c r="A29" s="126"/>
      <c r="B29" s="126"/>
      <c r="C29" s="134"/>
      <c r="D29" s="135"/>
      <c r="E29" s="136"/>
      <c r="F29" s="137"/>
      <c r="G29" s="137"/>
      <c r="H29" s="137"/>
      <c r="I29" s="140"/>
      <c r="J29" s="138"/>
      <c r="K29" s="141"/>
    </row>
    <row r="30" spans="1:11" ht="18" customHeight="1">
      <c r="A30" s="126"/>
      <c r="B30" s="126"/>
      <c r="C30" s="134"/>
      <c r="D30" s="135"/>
      <c r="E30" s="136"/>
      <c r="F30" s="137"/>
      <c r="G30" s="137"/>
      <c r="H30" s="137"/>
      <c r="I30" s="140"/>
      <c r="J30" s="138"/>
      <c r="K30" s="141"/>
    </row>
    <row r="31" spans="1:11" ht="18" customHeight="1">
      <c r="A31" s="126"/>
      <c r="B31" s="126"/>
      <c r="C31" s="134"/>
      <c r="D31" s="135"/>
      <c r="E31" s="136"/>
      <c r="F31" s="137"/>
      <c r="G31" s="137"/>
      <c r="H31" s="137"/>
      <c r="I31" s="140"/>
      <c r="J31" s="138"/>
      <c r="K31" s="141"/>
    </row>
    <row r="32" spans="1:11" ht="18" customHeight="1">
      <c r="A32" s="126"/>
      <c r="B32" s="126"/>
      <c r="C32" s="134"/>
      <c r="D32" s="135"/>
      <c r="E32" s="136"/>
      <c r="F32" s="137"/>
      <c r="G32" s="137"/>
      <c r="H32" s="137"/>
      <c r="I32" s="140"/>
      <c r="J32" s="138"/>
      <c r="K32" s="141"/>
    </row>
    <row r="33" spans="1:11" ht="18" customHeight="1">
      <c r="A33" s="126"/>
      <c r="B33" s="126"/>
      <c r="C33" s="134"/>
      <c r="D33" s="135"/>
      <c r="E33" s="136"/>
      <c r="F33" s="137"/>
      <c r="G33" s="137"/>
      <c r="H33" s="137"/>
      <c r="I33" s="140"/>
      <c r="J33" s="138"/>
      <c r="K33" s="141"/>
    </row>
    <row r="34" spans="1:8" s="1" customFormat="1" ht="15.75">
      <c r="A34" s="1" t="s">
        <v>407</v>
      </c>
      <c r="C34" s="6"/>
      <c r="D34" s="7"/>
      <c r="E34" s="7"/>
      <c r="F34" s="7"/>
      <c r="G34" s="8"/>
      <c r="H34" s="9"/>
    </row>
    <row r="35" spans="1:10" s="1" customFormat="1" ht="15.75">
      <c r="A35" s="1" t="s">
        <v>408</v>
      </c>
      <c r="C35" s="6"/>
      <c r="D35" s="7"/>
      <c r="E35" s="7"/>
      <c r="F35" s="8"/>
      <c r="G35" s="8"/>
      <c r="H35" s="9"/>
      <c r="I35" s="9"/>
      <c r="J35" s="16"/>
    </row>
    <row r="36" spans="1:10" s="4" customFormat="1" ht="12" customHeight="1">
      <c r="A36" s="21"/>
      <c r="B36" s="21"/>
      <c r="C36" s="21"/>
      <c r="D36" s="29"/>
      <c r="E36" s="30"/>
      <c r="F36" s="31"/>
      <c r="G36" s="31"/>
      <c r="H36" s="31"/>
      <c r="I36" s="28"/>
      <c r="J36" s="83"/>
    </row>
    <row r="37" spans="3:9" s="18" customFormat="1" ht="15.75">
      <c r="C37" s="1" t="s">
        <v>18</v>
      </c>
      <c r="D37" s="1"/>
      <c r="E37" s="6"/>
      <c r="F37" s="6"/>
      <c r="G37" s="6"/>
      <c r="H37" s="34"/>
      <c r="I37" s="73"/>
    </row>
    <row r="38" spans="3:10" s="18" customFormat="1" ht="16.5" thickBot="1">
      <c r="C38" s="1">
        <v>3</v>
      </c>
      <c r="D38" s="1" t="s">
        <v>971</v>
      </c>
      <c r="E38" s="30"/>
      <c r="F38" s="74"/>
      <c r="G38" s="74"/>
      <c r="H38" s="23"/>
      <c r="I38" s="72"/>
      <c r="J38" s="28"/>
    </row>
    <row r="39" spans="1:10" s="58" customFormat="1" ht="18" customHeight="1" thickBot="1">
      <c r="A39" s="38" t="s">
        <v>19</v>
      </c>
      <c r="B39" s="82" t="s">
        <v>20</v>
      </c>
      <c r="C39" s="59" t="s">
        <v>4</v>
      </c>
      <c r="D39" s="60" t="s">
        <v>5</v>
      </c>
      <c r="E39" s="61" t="s">
        <v>6</v>
      </c>
      <c r="F39" s="62" t="s">
        <v>7</v>
      </c>
      <c r="G39" s="62" t="s">
        <v>8</v>
      </c>
      <c r="H39" s="62" t="s">
        <v>9</v>
      </c>
      <c r="I39" s="61" t="s">
        <v>16</v>
      </c>
      <c r="J39" s="69" t="s">
        <v>13</v>
      </c>
    </row>
    <row r="40" spans="1:11" ht="18" customHeight="1">
      <c r="A40" s="64">
        <v>1</v>
      </c>
      <c r="B40" s="12">
        <v>86</v>
      </c>
      <c r="C40" s="13" t="s">
        <v>394</v>
      </c>
      <c r="D40" s="11" t="s">
        <v>395</v>
      </c>
      <c r="E40" s="14" t="s">
        <v>396</v>
      </c>
      <c r="F40" s="15" t="s">
        <v>50</v>
      </c>
      <c r="G40" s="15" t="s">
        <v>51</v>
      </c>
      <c r="H40" s="15"/>
      <c r="I40" s="108">
        <v>0.0014703703703703704</v>
      </c>
      <c r="J40" s="17" t="s">
        <v>52</v>
      </c>
      <c r="K40" s="123"/>
    </row>
    <row r="41" spans="1:11" ht="18" customHeight="1">
      <c r="A41" s="64">
        <v>2</v>
      </c>
      <c r="B41" s="12">
        <v>110</v>
      </c>
      <c r="C41" s="13" t="s">
        <v>43</v>
      </c>
      <c r="D41" s="11" t="s">
        <v>865</v>
      </c>
      <c r="E41" s="14" t="s">
        <v>866</v>
      </c>
      <c r="F41" s="15" t="s">
        <v>862</v>
      </c>
      <c r="G41" s="15" t="s">
        <v>57</v>
      </c>
      <c r="H41" s="15"/>
      <c r="I41" s="108">
        <v>0.0014598379629629631</v>
      </c>
      <c r="J41" s="17" t="s">
        <v>87</v>
      </c>
      <c r="K41" s="123"/>
    </row>
    <row r="42" spans="1:11" ht="18" customHeight="1">
      <c r="A42" s="64">
        <v>3</v>
      </c>
      <c r="B42" s="12">
        <v>102</v>
      </c>
      <c r="C42" s="13" t="s">
        <v>99</v>
      </c>
      <c r="D42" s="11" t="s">
        <v>821</v>
      </c>
      <c r="E42" s="14" t="s">
        <v>822</v>
      </c>
      <c r="F42" s="15" t="s">
        <v>372</v>
      </c>
      <c r="G42" s="15" t="s">
        <v>195</v>
      </c>
      <c r="H42" s="15" t="s">
        <v>811</v>
      </c>
      <c r="I42" s="108">
        <v>0.0014322916666666668</v>
      </c>
      <c r="J42" s="17" t="s">
        <v>820</v>
      </c>
      <c r="K42" s="123"/>
    </row>
    <row r="43" spans="1:11" ht="18" customHeight="1">
      <c r="A43" s="64">
        <v>4</v>
      </c>
      <c r="B43" s="12">
        <v>33</v>
      </c>
      <c r="C43" s="13" t="s">
        <v>53</v>
      </c>
      <c r="D43" s="11" t="s">
        <v>519</v>
      </c>
      <c r="E43" s="14" t="s">
        <v>520</v>
      </c>
      <c r="F43" s="15" t="s">
        <v>514</v>
      </c>
      <c r="G43" s="15" t="s">
        <v>515</v>
      </c>
      <c r="H43" s="15"/>
      <c r="I43" s="108">
        <v>0.0014819444444444444</v>
      </c>
      <c r="J43" s="17" t="s">
        <v>516</v>
      </c>
      <c r="K43" s="123"/>
    </row>
    <row r="44" spans="1:11" ht="18" customHeight="1">
      <c r="A44" s="64">
        <v>5</v>
      </c>
      <c r="B44" s="12">
        <v>104</v>
      </c>
      <c r="C44" s="13" t="s">
        <v>263</v>
      </c>
      <c r="D44" s="11" t="s">
        <v>854</v>
      </c>
      <c r="E44" s="14" t="s">
        <v>831</v>
      </c>
      <c r="F44" s="15" t="s">
        <v>55</v>
      </c>
      <c r="G44" s="15" t="s">
        <v>828</v>
      </c>
      <c r="H44" s="15"/>
      <c r="I44" s="108">
        <v>0.001647222222222222</v>
      </c>
      <c r="J44" s="17" t="s">
        <v>829</v>
      </c>
      <c r="K44" s="123"/>
    </row>
    <row r="45" spans="1:11" ht="18" customHeight="1">
      <c r="A45" s="64">
        <v>6</v>
      </c>
      <c r="B45" s="12">
        <v>41</v>
      </c>
      <c r="C45" s="13" t="s">
        <v>126</v>
      </c>
      <c r="D45" s="11" t="s">
        <v>535</v>
      </c>
      <c r="E45" s="14" t="s">
        <v>536</v>
      </c>
      <c r="F45" s="15" t="s">
        <v>90</v>
      </c>
      <c r="G45" s="15" t="s">
        <v>91</v>
      </c>
      <c r="H45" s="15"/>
      <c r="I45" s="108">
        <v>0.001413310185185185</v>
      </c>
      <c r="J45" s="17" t="s">
        <v>537</v>
      </c>
      <c r="K45" s="123"/>
    </row>
    <row r="46" spans="1:11" ht="18" customHeight="1">
      <c r="A46" s="64">
        <v>7</v>
      </c>
      <c r="B46" s="12">
        <v>28</v>
      </c>
      <c r="C46" s="13" t="s">
        <v>360</v>
      </c>
      <c r="D46" s="11" t="s">
        <v>485</v>
      </c>
      <c r="E46" s="14" t="s">
        <v>486</v>
      </c>
      <c r="F46" s="15" t="s">
        <v>472</v>
      </c>
      <c r="G46" s="15" t="s">
        <v>473</v>
      </c>
      <c r="H46" s="15"/>
      <c r="I46" s="108">
        <v>0.001460185185185185</v>
      </c>
      <c r="J46" s="17" t="s">
        <v>474</v>
      </c>
      <c r="K46" s="123"/>
    </row>
    <row r="47" spans="1:11" ht="18" customHeight="1">
      <c r="A47" s="64">
        <v>8</v>
      </c>
      <c r="B47" s="12">
        <v>36</v>
      </c>
      <c r="C47" s="13" t="s">
        <v>525</v>
      </c>
      <c r="D47" s="11" t="s">
        <v>526</v>
      </c>
      <c r="E47" s="14" t="s">
        <v>527</v>
      </c>
      <c r="F47" s="15" t="s">
        <v>514</v>
      </c>
      <c r="G47" s="15" t="s">
        <v>515</v>
      </c>
      <c r="H47" s="15"/>
      <c r="I47" s="108">
        <v>0.001500462962962963</v>
      </c>
      <c r="J47" s="17" t="s">
        <v>528</v>
      </c>
      <c r="K47" s="123"/>
    </row>
    <row r="48" spans="1:11" ht="18" customHeight="1">
      <c r="A48" s="64">
        <v>9</v>
      </c>
      <c r="B48" s="12">
        <v>108</v>
      </c>
      <c r="C48" s="13" t="s">
        <v>263</v>
      </c>
      <c r="D48" s="11" t="s">
        <v>845</v>
      </c>
      <c r="E48" s="14" t="s">
        <v>846</v>
      </c>
      <c r="F48" s="15" t="s">
        <v>95</v>
      </c>
      <c r="G48" s="15" t="s">
        <v>838</v>
      </c>
      <c r="H48" s="15" t="s">
        <v>839</v>
      </c>
      <c r="I48" s="108">
        <v>0.0014854166666666664</v>
      </c>
      <c r="J48" s="17" t="s">
        <v>96</v>
      </c>
      <c r="K48" s="123"/>
    </row>
  </sheetData>
  <sheetProtection/>
  <printOptions horizontalCentered="1"/>
  <pageMargins left="0.15748031496062992" right="0.3937007874015748" top="0.15748031496062992" bottom="0.1968503937007874" header="0.1574803149606299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1" customWidth="1"/>
    <col min="3" max="3" width="11.140625" style="21" customWidth="1"/>
    <col min="4" max="4" width="15.421875" style="21" bestFit="1" customWidth="1"/>
    <col min="5" max="5" width="10.7109375" style="22" customWidth="1"/>
    <col min="6" max="6" width="16.140625" style="23" bestFit="1" customWidth="1"/>
    <col min="7" max="7" width="17.28125" style="23" bestFit="1" customWidth="1"/>
    <col min="8" max="8" width="11.28125" style="23" bestFit="1" customWidth="1"/>
    <col min="9" max="9" width="9.140625" style="72" customWidth="1"/>
    <col min="10" max="10" width="7.00390625" style="72" bestFit="1" customWidth="1"/>
    <col min="11" max="11" width="20.7109375" style="4" bestFit="1" customWidth="1"/>
    <col min="12" max="12" width="18.8515625" style="21" hidden="1" customWidth="1"/>
    <col min="13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1"/>
      <c r="B3" s="21"/>
      <c r="C3" s="21"/>
      <c r="D3" s="29"/>
      <c r="E3" s="30"/>
      <c r="F3" s="31"/>
      <c r="G3" s="31"/>
      <c r="H3" s="31"/>
      <c r="I3" s="28"/>
      <c r="J3" s="28"/>
      <c r="K3" s="83"/>
    </row>
    <row r="4" spans="3:10" s="18" customFormat="1" ht="15.75">
      <c r="C4" s="1" t="s">
        <v>18</v>
      </c>
      <c r="D4" s="1"/>
      <c r="E4" s="6"/>
      <c r="F4" s="6"/>
      <c r="G4" s="6"/>
      <c r="H4" s="34"/>
      <c r="I4" s="73"/>
      <c r="J4" s="73"/>
    </row>
    <row r="5" spans="3:11" s="18" customFormat="1" ht="16.5" thickBot="1">
      <c r="C5" s="1"/>
      <c r="D5" s="1"/>
      <c r="E5" s="30"/>
      <c r="F5" s="74"/>
      <c r="G5" s="74"/>
      <c r="H5" s="23"/>
      <c r="I5" s="72"/>
      <c r="J5" s="28"/>
      <c r="K5" s="28"/>
    </row>
    <row r="6" spans="1:11" s="58" customFormat="1" ht="18" customHeight="1" thickBot="1">
      <c r="A6" s="38" t="s">
        <v>973</v>
      </c>
      <c r="B6" s="82" t="s">
        <v>20</v>
      </c>
      <c r="C6" s="59" t="s">
        <v>4</v>
      </c>
      <c r="D6" s="60" t="s">
        <v>5</v>
      </c>
      <c r="E6" s="61" t="s">
        <v>6</v>
      </c>
      <c r="F6" s="62" t="s">
        <v>7</v>
      </c>
      <c r="G6" s="62" t="s">
        <v>8</v>
      </c>
      <c r="H6" s="62" t="s">
        <v>9</v>
      </c>
      <c r="I6" s="61" t="s">
        <v>16</v>
      </c>
      <c r="J6" s="71" t="s">
        <v>12</v>
      </c>
      <c r="K6" s="69" t="s">
        <v>13</v>
      </c>
    </row>
    <row r="7" spans="1:12" ht="18" customHeight="1">
      <c r="A7" s="64">
        <v>1</v>
      </c>
      <c r="B7" s="12">
        <v>1</v>
      </c>
      <c r="C7" s="13" t="s">
        <v>56</v>
      </c>
      <c r="D7" s="11" t="s">
        <v>269</v>
      </c>
      <c r="E7" s="14" t="s">
        <v>270</v>
      </c>
      <c r="F7" s="15" t="s">
        <v>251</v>
      </c>
      <c r="G7" s="15" t="s">
        <v>261</v>
      </c>
      <c r="H7" s="15"/>
      <c r="I7" s="108">
        <v>0.0012890046296296297</v>
      </c>
      <c r="J7" s="12" t="str">
        <f aca="true" t="shared" si="0" ref="J7:J34">IF(ISBLANK(I7),"",IF(I7&lt;=0.00109375,"KSM",IF(I7&lt;=0.00115162037037037,"I A",IF(I7&lt;=0.00124421296296296,"II A",IF(I7&lt;=0.0013599537037037,"III A",IF(I7&lt;=0.00148726851851852,"I JA",IF(I7&lt;=0.00160300925925926,"II JA",IF(I7&lt;=0.00169560185185185,"III JA"))))))))</f>
        <v>III A</v>
      </c>
      <c r="K7" s="17" t="s">
        <v>265</v>
      </c>
      <c r="L7" s="128" t="s">
        <v>936</v>
      </c>
    </row>
    <row r="8" spans="1:12" ht="18" customHeight="1">
      <c r="A8" s="64">
        <v>2</v>
      </c>
      <c r="B8" s="12">
        <v>82</v>
      </c>
      <c r="C8" s="13" t="s">
        <v>168</v>
      </c>
      <c r="D8" s="11" t="s">
        <v>782</v>
      </c>
      <c r="E8" s="14">
        <v>38530</v>
      </c>
      <c r="F8" s="15" t="s">
        <v>783</v>
      </c>
      <c r="G8" s="15" t="s">
        <v>177</v>
      </c>
      <c r="H8" s="15"/>
      <c r="I8" s="108">
        <v>0.0012962962962962963</v>
      </c>
      <c r="J8" s="12" t="str">
        <f t="shared" si="0"/>
        <v>III A</v>
      </c>
      <c r="K8" s="17" t="s">
        <v>784</v>
      </c>
      <c r="L8" s="133">
        <v>0.0012662037037037036</v>
      </c>
    </row>
    <row r="9" spans="1:12" ht="18" customHeight="1">
      <c r="A9" s="64">
        <v>3</v>
      </c>
      <c r="B9" s="12">
        <v>85</v>
      </c>
      <c r="C9" s="13" t="s">
        <v>170</v>
      </c>
      <c r="D9" s="11" t="s">
        <v>390</v>
      </c>
      <c r="E9" s="14" t="s">
        <v>270</v>
      </c>
      <c r="F9" s="15" t="s">
        <v>50</v>
      </c>
      <c r="G9" s="15" t="s">
        <v>51</v>
      </c>
      <c r="H9" s="15"/>
      <c r="I9" s="108">
        <v>0.0013125</v>
      </c>
      <c r="J9" s="12" t="str">
        <f t="shared" si="0"/>
        <v>III A</v>
      </c>
      <c r="K9" s="17" t="s">
        <v>52</v>
      </c>
      <c r="L9" s="133">
        <v>0.0013003472222222223</v>
      </c>
    </row>
    <row r="10" spans="1:12" ht="18" customHeight="1">
      <c r="A10" s="64">
        <v>4</v>
      </c>
      <c r="B10" s="12">
        <v>66</v>
      </c>
      <c r="C10" s="13" t="s">
        <v>263</v>
      </c>
      <c r="D10" s="11" t="s">
        <v>345</v>
      </c>
      <c r="E10" s="14">
        <v>38601</v>
      </c>
      <c r="F10" s="15" t="s">
        <v>41</v>
      </c>
      <c r="G10" s="15" t="s">
        <v>237</v>
      </c>
      <c r="H10" s="15"/>
      <c r="I10" s="108">
        <v>0.001365740740740741</v>
      </c>
      <c r="J10" s="12" t="str">
        <f t="shared" si="0"/>
        <v>I JA</v>
      </c>
      <c r="K10" s="17" t="s">
        <v>42</v>
      </c>
      <c r="L10" s="133">
        <v>0.001364583333333333</v>
      </c>
    </row>
    <row r="11" spans="1:12" ht="18" customHeight="1">
      <c r="A11" s="64">
        <v>5</v>
      </c>
      <c r="B11" s="12">
        <v>69</v>
      </c>
      <c r="C11" s="13" t="s">
        <v>219</v>
      </c>
      <c r="D11" s="11" t="s">
        <v>220</v>
      </c>
      <c r="E11" s="14" t="s">
        <v>221</v>
      </c>
      <c r="F11" s="15" t="s">
        <v>683</v>
      </c>
      <c r="G11" s="15" t="s">
        <v>46</v>
      </c>
      <c r="H11" s="15"/>
      <c r="I11" s="108">
        <v>0.0013710648148148148</v>
      </c>
      <c r="J11" s="12" t="str">
        <f t="shared" si="0"/>
        <v>I JA</v>
      </c>
      <c r="K11" s="17" t="s">
        <v>154</v>
      </c>
      <c r="L11" s="133">
        <v>0.0013688657407407408</v>
      </c>
    </row>
    <row r="12" spans="1:12" ht="18" customHeight="1">
      <c r="A12" s="64">
        <v>6</v>
      </c>
      <c r="B12" s="12">
        <v>55</v>
      </c>
      <c r="C12" s="13" t="s">
        <v>99</v>
      </c>
      <c r="D12" s="11" t="s">
        <v>322</v>
      </c>
      <c r="E12" s="14" t="s">
        <v>324</v>
      </c>
      <c r="F12" s="15" t="s">
        <v>136</v>
      </c>
      <c r="G12" s="15" t="s">
        <v>137</v>
      </c>
      <c r="H12" s="15"/>
      <c r="I12" s="108">
        <v>0.0013981481481481481</v>
      </c>
      <c r="J12" s="12" t="str">
        <f t="shared" si="0"/>
        <v>I JA</v>
      </c>
      <c r="K12" s="17" t="s">
        <v>138</v>
      </c>
      <c r="L12" s="123"/>
    </row>
    <row r="13" spans="1:12" ht="18" customHeight="1">
      <c r="A13" s="64">
        <v>7</v>
      </c>
      <c r="B13" s="12">
        <v>54</v>
      </c>
      <c r="C13" s="13" t="s">
        <v>223</v>
      </c>
      <c r="D13" s="11" t="s">
        <v>310</v>
      </c>
      <c r="E13" s="14">
        <v>38909</v>
      </c>
      <c r="F13" s="15" t="s">
        <v>556</v>
      </c>
      <c r="G13" s="15" t="s">
        <v>34</v>
      </c>
      <c r="H13" s="15"/>
      <c r="I13" s="108">
        <v>0.0014046296296296298</v>
      </c>
      <c r="J13" s="12" t="str">
        <f t="shared" si="0"/>
        <v>I JA</v>
      </c>
      <c r="K13" s="17" t="s">
        <v>35</v>
      </c>
      <c r="L13" s="129" t="s">
        <v>937</v>
      </c>
    </row>
    <row r="14" spans="1:12" ht="18" customHeight="1">
      <c r="A14" s="64">
        <v>8</v>
      </c>
      <c r="B14" s="12">
        <v>83</v>
      </c>
      <c r="C14" s="13" t="s">
        <v>160</v>
      </c>
      <c r="D14" s="11" t="s">
        <v>785</v>
      </c>
      <c r="E14" s="14">
        <v>39002</v>
      </c>
      <c r="F14" s="15" t="s">
        <v>783</v>
      </c>
      <c r="G14" s="15" t="s">
        <v>177</v>
      </c>
      <c r="H14" s="15"/>
      <c r="I14" s="108">
        <v>0.0014054398148148149</v>
      </c>
      <c r="J14" s="12" t="str">
        <f t="shared" si="0"/>
        <v>I JA</v>
      </c>
      <c r="K14" s="17" t="s">
        <v>784</v>
      </c>
      <c r="L14" s="123"/>
    </row>
    <row r="15" spans="1:12" ht="18" customHeight="1">
      <c r="A15" s="64">
        <v>9</v>
      </c>
      <c r="B15" s="12">
        <v>41</v>
      </c>
      <c r="C15" s="13" t="s">
        <v>126</v>
      </c>
      <c r="D15" s="11" t="s">
        <v>535</v>
      </c>
      <c r="E15" s="14" t="s">
        <v>536</v>
      </c>
      <c r="F15" s="15" t="s">
        <v>90</v>
      </c>
      <c r="G15" s="15" t="s">
        <v>91</v>
      </c>
      <c r="H15" s="15"/>
      <c r="I15" s="108">
        <v>0.001413310185185185</v>
      </c>
      <c r="J15" s="12" t="str">
        <f t="shared" si="0"/>
        <v>I JA</v>
      </c>
      <c r="K15" s="17" t="s">
        <v>537</v>
      </c>
      <c r="L15" s="123"/>
    </row>
    <row r="16" spans="1:12" ht="18" customHeight="1">
      <c r="A16" s="64">
        <v>10</v>
      </c>
      <c r="B16" s="12">
        <v>77</v>
      </c>
      <c r="C16" s="13" t="s">
        <v>771</v>
      </c>
      <c r="D16" s="11" t="s">
        <v>772</v>
      </c>
      <c r="E16" s="14">
        <v>38503</v>
      </c>
      <c r="F16" s="15" t="s">
        <v>76</v>
      </c>
      <c r="G16" s="15" t="s">
        <v>77</v>
      </c>
      <c r="H16" s="15" t="s">
        <v>769</v>
      </c>
      <c r="I16" s="108">
        <v>0.0014153935185185187</v>
      </c>
      <c r="J16" s="12" t="str">
        <f t="shared" si="0"/>
        <v>I JA</v>
      </c>
      <c r="K16" s="17" t="s">
        <v>770</v>
      </c>
      <c r="L16" s="123" t="s">
        <v>944</v>
      </c>
    </row>
    <row r="17" spans="1:12" ht="18" customHeight="1">
      <c r="A17" s="64">
        <v>11</v>
      </c>
      <c r="B17" s="12">
        <v>16</v>
      </c>
      <c r="C17" s="13" t="s">
        <v>123</v>
      </c>
      <c r="D17" s="11" t="s">
        <v>440</v>
      </c>
      <c r="E17" s="14" t="s">
        <v>441</v>
      </c>
      <c r="F17" s="15" t="s">
        <v>64</v>
      </c>
      <c r="G17" s="15" t="s">
        <v>281</v>
      </c>
      <c r="H17" s="15"/>
      <c r="I17" s="108">
        <v>0.001427199074074074</v>
      </c>
      <c r="J17" s="12" t="str">
        <f t="shared" si="0"/>
        <v>I JA</v>
      </c>
      <c r="K17" s="17" t="s">
        <v>65</v>
      </c>
      <c r="L17" s="123" t="s">
        <v>442</v>
      </c>
    </row>
    <row r="18" spans="1:12" ht="18" customHeight="1">
      <c r="A18" s="64">
        <v>12</v>
      </c>
      <c r="B18" s="12">
        <v>102</v>
      </c>
      <c r="C18" s="13" t="s">
        <v>99</v>
      </c>
      <c r="D18" s="11" t="s">
        <v>821</v>
      </c>
      <c r="E18" s="14" t="s">
        <v>822</v>
      </c>
      <c r="F18" s="15" t="s">
        <v>372</v>
      </c>
      <c r="G18" s="15" t="s">
        <v>195</v>
      </c>
      <c r="H18" s="15" t="s">
        <v>811</v>
      </c>
      <c r="I18" s="108">
        <v>0.0014322916666666668</v>
      </c>
      <c r="J18" s="12" t="str">
        <f t="shared" si="0"/>
        <v>I JA</v>
      </c>
      <c r="K18" s="17" t="s">
        <v>820</v>
      </c>
      <c r="L18" s="123"/>
    </row>
    <row r="19" spans="1:12" ht="18" customHeight="1">
      <c r="A19" s="64">
        <v>13</v>
      </c>
      <c r="B19" s="12">
        <v>71</v>
      </c>
      <c r="C19" s="13" t="s">
        <v>244</v>
      </c>
      <c r="D19" s="11" t="s">
        <v>245</v>
      </c>
      <c r="E19" s="14">
        <v>38480</v>
      </c>
      <c r="F19" s="15" t="s">
        <v>47</v>
      </c>
      <c r="G19" s="15" t="s">
        <v>48</v>
      </c>
      <c r="H19" s="15"/>
      <c r="I19" s="108">
        <v>0.0014371527777777779</v>
      </c>
      <c r="J19" s="12" t="str">
        <f t="shared" si="0"/>
        <v>I JA</v>
      </c>
      <c r="K19" s="17" t="s">
        <v>49</v>
      </c>
      <c r="L19" s="133">
        <v>0.0013805555555555557</v>
      </c>
    </row>
    <row r="20" spans="1:12" ht="18" customHeight="1">
      <c r="A20" s="64">
        <v>14</v>
      </c>
      <c r="B20" s="12">
        <v>110</v>
      </c>
      <c r="C20" s="13" t="s">
        <v>43</v>
      </c>
      <c r="D20" s="11" t="s">
        <v>865</v>
      </c>
      <c r="E20" s="14" t="s">
        <v>866</v>
      </c>
      <c r="F20" s="15" t="s">
        <v>862</v>
      </c>
      <c r="G20" s="15" t="s">
        <v>57</v>
      </c>
      <c r="H20" s="15"/>
      <c r="I20" s="108">
        <v>0.0014598379629629631</v>
      </c>
      <c r="J20" s="12" t="str">
        <f t="shared" si="0"/>
        <v>I JA</v>
      </c>
      <c r="K20" s="17" t="s">
        <v>87</v>
      </c>
      <c r="L20" s="123"/>
    </row>
    <row r="21" spans="1:12" ht="18" customHeight="1">
      <c r="A21" s="64">
        <v>15</v>
      </c>
      <c r="B21" s="12">
        <v>28</v>
      </c>
      <c r="C21" s="13" t="s">
        <v>360</v>
      </c>
      <c r="D21" s="11" t="s">
        <v>485</v>
      </c>
      <c r="E21" s="14" t="s">
        <v>486</v>
      </c>
      <c r="F21" s="15" t="s">
        <v>472</v>
      </c>
      <c r="G21" s="15" t="s">
        <v>473</v>
      </c>
      <c r="H21" s="15"/>
      <c r="I21" s="108">
        <v>0.001460185185185185</v>
      </c>
      <c r="J21" s="12" t="str">
        <f t="shared" si="0"/>
        <v>I JA</v>
      </c>
      <c r="K21" s="17" t="s">
        <v>474</v>
      </c>
      <c r="L21" s="123"/>
    </row>
    <row r="22" spans="1:12" ht="18" customHeight="1">
      <c r="A22" s="64">
        <v>16</v>
      </c>
      <c r="B22" s="12">
        <v>86</v>
      </c>
      <c r="C22" s="13" t="s">
        <v>394</v>
      </c>
      <c r="D22" s="11" t="s">
        <v>395</v>
      </c>
      <c r="E22" s="14" t="s">
        <v>396</v>
      </c>
      <c r="F22" s="15" t="s">
        <v>50</v>
      </c>
      <c r="G22" s="15" t="s">
        <v>51</v>
      </c>
      <c r="H22" s="15"/>
      <c r="I22" s="108">
        <v>0.0014703703703703704</v>
      </c>
      <c r="J22" s="12" t="str">
        <f t="shared" si="0"/>
        <v>I JA</v>
      </c>
      <c r="K22" s="17" t="s">
        <v>52</v>
      </c>
      <c r="L22" s="123"/>
    </row>
    <row r="23" spans="1:12" ht="18" customHeight="1">
      <c r="A23" s="64">
        <v>17</v>
      </c>
      <c r="B23" s="12">
        <v>60</v>
      </c>
      <c r="C23" s="13" t="s">
        <v>211</v>
      </c>
      <c r="D23" s="11" t="s">
        <v>212</v>
      </c>
      <c r="E23" s="14" t="s">
        <v>593</v>
      </c>
      <c r="F23" s="15" t="s">
        <v>594</v>
      </c>
      <c r="G23" s="15" t="s">
        <v>124</v>
      </c>
      <c r="H23" s="15"/>
      <c r="I23" s="108">
        <v>0.0014792824074074075</v>
      </c>
      <c r="J23" s="12" t="str">
        <f t="shared" si="0"/>
        <v>I JA</v>
      </c>
      <c r="K23" s="17" t="s">
        <v>213</v>
      </c>
      <c r="L23" s="133">
        <v>0.0026438657407407405</v>
      </c>
    </row>
    <row r="24" spans="1:12" ht="18" customHeight="1">
      <c r="A24" s="64">
        <v>18</v>
      </c>
      <c r="B24" s="12">
        <v>33</v>
      </c>
      <c r="C24" s="13" t="s">
        <v>53</v>
      </c>
      <c r="D24" s="11" t="s">
        <v>519</v>
      </c>
      <c r="E24" s="14" t="s">
        <v>520</v>
      </c>
      <c r="F24" s="15" t="s">
        <v>514</v>
      </c>
      <c r="G24" s="15" t="s">
        <v>515</v>
      </c>
      <c r="H24" s="15"/>
      <c r="I24" s="108">
        <v>0.0014819444444444444</v>
      </c>
      <c r="J24" s="12" t="str">
        <f t="shared" si="0"/>
        <v>I JA</v>
      </c>
      <c r="K24" s="17" t="s">
        <v>516</v>
      </c>
      <c r="L24" s="123"/>
    </row>
    <row r="25" spans="1:12" ht="18" customHeight="1">
      <c r="A25" s="64">
        <v>19</v>
      </c>
      <c r="B25" s="12">
        <v>108</v>
      </c>
      <c r="C25" s="13" t="s">
        <v>263</v>
      </c>
      <c r="D25" s="11" t="s">
        <v>845</v>
      </c>
      <c r="E25" s="14" t="s">
        <v>846</v>
      </c>
      <c r="F25" s="15" t="s">
        <v>95</v>
      </c>
      <c r="G25" s="15" t="s">
        <v>838</v>
      </c>
      <c r="H25" s="15" t="s">
        <v>839</v>
      </c>
      <c r="I25" s="108">
        <v>0.0014854166666666664</v>
      </c>
      <c r="J25" s="12" t="str">
        <f t="shared" si="0"/>
        <v>I JA</v>
      </c>
      <c r="K25" s="17" t="s">
        <v>96</v>
      </c>
      <c r="L25" s="123"/>
    </row>
    <row r="26" spans="1:12" ht="18" customHeight="1">
      <c r="A26" s="64">
        <v>20</v>
      </c>
      <c r="B26" s="12">
        <v>36</v>
      </c>
      <c r="C26" s="13" t="s">
        <v>525</v>
      </c>
      <c r="D26" s="11" t="s">
        <v>526</v>
      </c>
      <c r="E26" s="14" t="s">
        <v>527</v>
      </c>
      <c r="F26" s="15" t="s">
        <v>514</v>
      </c>
      <c r="G26" s="15" t="s">
        <v>515</v>
      </c>
      <c r="H26" s="15"/>
      <c r="I26" s="108">
        <v>0.001500462962962963</v>
      </c>
      <c r="J26" s="12" t="str">
        <f t="shared" si="0"/>
        <v>II JA</v>
      </c>
      <c r="K26" s="17" t="s">
        <v>528</v>
      </c>
      <c r="L26" s="123"/>
    </row>
    <row r="27" spans="1:12" ht="18" customHeight="1">
      <c r="A27" s="64">
        <v>21</v>
      </c>
      <c r="B27" s="12">
        <v>52</v>
      </c>
      <c r="C27" s="13" t="s">
        <v>553</v>
      </c>
      <c r="D27" s="11" t="s">
        <v>554</v>
      </c>
      <c r="E27" s="14">
        <v>38941</v>
      </c>
      <c r="F27" s="15" t="s">
        <v>556</v>
      </c>
      <c r="G27" s="15" t="s">
        <v>34</v>
      </c>
      <c r="H27" s="15"/>
      <c r="I27" s="108">
        <v>0.0015045138888888888</v>
      </c>
      <c r="J27" s="12" t="str">
        <f t="shared" si="0"/>
        <v>II JA</v>
      </c>
      <c r="K27" s="17" t="s">
        <v>548</v>
      </c>
      <c r="L27" s="123"/>
    </row>
    <row r="28" spans="1:12" ht="18" customHeight="1">
      <c r="A28" s="64">
        <v>22</v>
      </c>
      <c r="B28" s="12">
        <v>73</v>
      </c>
      <c r="C28" s="13" t="s">
        <v>662</v>
      </c>
      <c r="D28" s="11" t="s">
        <v>757</v>
      </c>
      <c r="E28" s="14">
        <v>38929</v>
      </c>
      <c r="F28" s="15" t="s">
        <v>47</v>
      </c>
      <c r="G28" s="15" t="s">
        <v>48</v>
      </c>
      <c r="H28" s="15"/>
      <c r="I28" s="108">
        <v>0.0015274305555555555</v>
      </c>
      <c r="J28" s="12" t="str">
        <f t="shared" si="0"/>
        <v>II JA</v>
      </c>
      <c r="K28" s="17" t="s">
        <v>146</v>
      </c>
      <c r="L28" s="123"/>
    </row>
    <row r="29" spans="1:12" ht="18" customHeight="1">
      <c r="A29" s="64">
        <v>23</v>
      </c>
      <c r="B29" s="12">
        <v>34</v>
      </c>
      <c r="C29" s="13" t="s">
        <v>23</v>
      </c>
      <c r="D29" s="11" t="s">
        <v>521</v>
      </c>
      <c r="E29" s="14" t="s">
        <v>183</v>
      </c>
      <c r="F29" s="15" t="s">
        <v>522</v>
      </c>
      <c r="G29" s="15" t="s">
        <v>531</v>
      </c>
      <c r="H29" s="15"/>
      <c r="I29" s="108">
        <v>0.001537962962962963</v>
      </c>
      <c r="J29" s="12" t="str">
        <f t="shared" si="0"/>
        <v>II JA</v>
      </c>
      <c r="K29" s="17" t="s">
        <v>523</v>
      </c>
      <c r="L29" s="133">
        <v>0.002733449074074074</v>
      </c>
    </row>
    <row r="30" spans="1:12" ht="18" customHeight="1">
      <c r="A30" s="64">
        <v>24</v>
      </c>
      <c r="B30" s="12">
        <v>114</v>
      </c>
      <c r="C30" s="13" t="s">
        <v>425</v>
      </c>
      <c r="D30" s="11" t="s">
        <v>872</v>
      </c>
      <c r="E30" s="14" t="s">
        <v>876</v>
      </c>
      <c r="F30" s="15" t="s">
        <v>862</v>
      </c>
      <c r="G30" s="15" t="s">
        <v>57</v>
      </c>
      <c r="H30" s="15"/>
      <c r="I30" s="108">
        <v>0.0015513888888888888</v>
      </c>
      <c r="J30" s="12" t="str">
        <f t="shared" si="0"/>
        <v>II JA</v>
      </c>
      <c r="K30" s="17" t="s">
        <v>874</v>
      </c>
      <c r="L30" s="133">
        <v>0.0026170138888888888</v>
      </c>
    </row>
    <row r="31" spans="1:12" ht="18" customHeight="1">
      <c r="A31" s="64">
        <v>25</v>
      </c>
      <c r="B31" s="12">
        <v>64</v>
      </c>
      <c r="C31" s="13" t="s">
        <v>672</v>
      </c>
      <c r="D31" s="11" t="s">
        <v>673</v>
      </c>
      <c r="E31" s="14">
        <v>38427</v>
      </c>
      <c r="F31" s="15" t="s">
        <v>41</v>
      </c>
      <c r="G31" s="15" t="s">
        <v>237</v>
      </c>
      <c r="H31" s="15"/>
      <c r="I31" s="108">
        <v>0.0016108796296296296</v>
      </c>
      <c r="J31" s="12" t="str">
        <f t="shared" si="0"/>
        <v>III JA</v>
      </c>
      <c r="K31" s="17" t="s">
        <v>44</v>
      </c>
      <c r="L31" s="123"/>
    </row>
    <row r="32" spans="1:12" ht="18" customHeight="1">
      <c r="A32" s="64">
        <v>26</v>
      </c>
      <c r="B32" s="12">
        <v>104</v>
      </c>
      <c r="C32" s="13" t="s">
        <v>263</v>
      </c>
      <c r="D32" s="11" t="s">
        <v>854</v>
      </c>
      <c r="E32" s="14" t="s">
        <v>831</v>
      </c>
      <c r="F32" s="15" t="s">
        <v>55</v>
      </c>
      <c r="G32" s="15" t="s">
        <v>828</v>
      </c>
      <c r="H32" s="15"/>
      <c r="I32" s="108">
        <v>0.001647222222222222</v>
      </c>
      <c r="J32" s="12" t="str">
        <f t="shared" si="0"/>
        <v>III JA</v>
      </c>
      <c r="K32" s="17" t="s">
        <v>829</v>
      </c>
      <c r="L32" s="123"/>
    </row>
    <row r="33" spans="1:12" ht="18" customHeight="1">
      <c r="A33" s="64">
        <v>27</v>
      </c>
      <c r="B33" s="12">
        <v>21</v>
      </c>
      <c r="C33" s="13" t="s">
        <v>789</v>
      </c>
      <c r="D33" s="11" t="s">
        <v>790</v>
      </c>
      <c r="E33" s="14">
        <v>39402</v>
      </c>
      <c r="F33" s="15" t="s">
        <v>783</v>
      </c>
      <c r="G33" s="15" t="s">
        <v>177</v>
      </c>
      <c r="H33" s="15"/>
      <c r="I33" s="108">
        <v>0.001665162037037037</v>
      </c>
      <c r="J33" s="12" t="str">
        <f t="shared" si="0"/>
        <v>III JA</v>
      </c>
      <c r="K33" s="17" t="s">
        <v>788</v>
      </c>
      <c r="L33" s="123"/>
    </row>
    <row r="34" spans="1:12" ht="18" customHeight="1">
      <c r="A34" s="64">
        <v>28</v>
      </c>
      <c r="B34" s="12">
        <v>3</v>
      </c>
      <c r="C34" s="13" t="s">
        <v>152</v>
      </c>
      <c r="D34" s="11" t="s">
        <v>188</v>
      </c>
      <c r="E34" s="14">
        <v>38629</v>
      </c>
      <c r="F34" s="15" t="s">
        <v>251</v>
      </c>
      <c r="G34" s="15" t="s">
        <v>261</v>
      </c>
      <c r="H34" s="15"/>
      <c r="I34" s="108">
        <v>0.001678703703703704</v>
      </c>
      <c r="J34" s="12" t="str">
        <f t="shared" si="0"/>
        <v>III JA</v>
      </c>
      <c r="K34" s="17" t="s">
        <v>262</v>
      </c>
      <c r="L34" s="123"/>
    </row>
  </sheetData>
  <sheetProtection/>
  <printOptions horizontalCentered="1"/>
  <pageMargins left="0.15748031496062992" right="0.3937007874015748" top="0.15748031496062992" bottom="0.1968503937007874" header="0.15748031496062992" footer="0.1968503937007874"/>
  <pageSetup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21" customWidth="1"/>
    <col min="2" max="2" width="5.7109375" style="21" customWidth="1"/>
    <col min="3" max="3" width="11.140625" style="21" customWidth="1"/>
    <col min="4" max="4" width="15.421875" style="21" bestFit="1" customWidth="1"/>
    <col min="5" max="5" width="10.7109375" style="22" customWidth="1"/>
    <col min="6" max="6" width="13.57421875" style="23" bestFit="1" customWidth="1"/>
    <col min="7" max="7" width="12.8515625" style="23" bestFit="1" customWidth="1"/>
    <col min="8" max="8" width="11.28125" style="23" bestFit="1" customWidth="1"/>
    <col min="9" max="9" width="9.140625" style="28" customWidth="1"/>
    <col min="10" max="10" width="11.57421875" style="4" bestFit="1" customWidth="1"/>
    <col min="11" max="11" width="0" style="21" hidden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0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16"/>
    </row>
    <row r="3" spans="1:10" s="4" customFormat="1" ht="12" customHeight="1">
      <c r="A3" s="21"/>
      <c r="B3" s="21"/>
      <c r="C3" s="21"/>
      <c r="D3" s="29"/>
      <c r="E3" s="30"/>
      <c r="F3" s="31"/>
      <c r="G3" s="31"/>
      <c r="H3" s="31"/>
      <c r="I3" s="28"/>
      <c r="J3" s="83"/>
    </row>
    <row r="4" spans="3:9" s="18" customFormat="1" ht="15.75">
      <c r="C4" s="1" t="s">
        <v>21</v>
      </c>
      <c r="D4" s="1"/>
      <c r="E4" s="6"/>
      <c r="F4" s="6"/>
      <c r="G4" s="6"/>
      <c r="H4" s="34"/>
      <c r="I4" s="9"/>
    </row>
    <row r="5" spans="3:9" s="18" customFormat="1" ht="16.5" thickBot="1">
      <c r="C5" s="1">
        <v>1</v>
      </c>
      <c r="D5" s="1" t="s">
        <v>971</v>
      </c>
      <c r="E5" s="6"/>
      <c r="F5" s="6"/>
      <c r="G5" s="6"/>
      <c r="H5" s="34"/>
      <c r="I5" s="9"/>
    </row>
    <row r="6" spans="1:10" s="58" customFormat="1" ht="18" customHeight="1" thickBot="1">
      <c r="A6" s="38" t="s">
        <v>19</v>
      </c>
      <c r="B6" s="82" t="s">
        <v>20</v>
      </c>
      <c r="C6" s="59" t="s">
        <v>4</v>
      </c>
      <c r="D6" s="60" t="s">
        <v>5</v>
      </c>
      <c r="E6" s="61" t="s">
        <v>6</v>
      </c>
      <c r="F6" s="62" t="s">
        <v>7</v>
      </c>
      <c r="G6" s="62" t="s">
        <v>8</v>
      </c>
      <c r="H6" s="62" t="s">
        <v>9</v>
      </c>
      <c r="I6" s="61" t="s">
        <v>16</v>
      </c>
      <c r="J6" s="69" t="s">
        <v>13</v>
      </c>
    </row>
    <row r="7" spans="1:11" ht="18" customHeight="1">
      <c r="A7" s="64">
        <v>1</v>
      </c>
      <c r="B7" s="12">
        <v>24</v>
      </c>
      <c r="C7" s="13" t="s">
        <v>112</v>
      </c>
      <c r="D7" s="11" t="s">
        <v>460</v>
      </c>
      <c r="E7" s="14">
        <v>38417</v>
      </c>
      <c r="F7" s="15" t="s">
        <v>453</v>
      </c>
      <c r="G7" s="15" t="s">
        <v>454</v>
      </c>
      <c r="H7" s="15"/>
      <c r="I7" s="108">
        <v>0.0014030092592592592</v>
      </c>
      <c r="J7" s="17" t="s">
        <v>119</v>
      </c>
      <c r="K7" s="123"/>
    </row>
    <row r="8" spans="1:11" ht="18" customHeight="1">
      <c r="A8" s="64">
        <v>2</v>
      </c>
      <c r="B8" s="12">
        <v>67</v>
      </c>
      <c r="C8" s="13" t="s">
        <v>75</v>
      </c>
      <c r="D8" s="11" t="s">
        <v>681</v>
      </c>
      <c r="E8" s="14">
        <v>38470</v>
      </c>
      <c r="F8" s="15" t="s">
        <v>41</v>
      </c>
      <c r="G8" s="15" t="s">
        <v>237</v>
      </c>
      <c r="H8" s="15"/>
      <c r="I8" s="108">
        <v>0.0012849537037037037</v>
      </c>
      <c r="J8" s="17" t="s">
        <v>42</v>
      </c>
      <c r="K8" s="123"/>
    </row>
    <row r="9" spans="1:11" ht="18" customHeight="1">
      <c r="A9" s="64">
        <v>3</v>
      </c>
      <c r="B9" s="12">
        <v>81</v>
      </c>
      <c r="C9" s="13" t="s">
        <v>368</v>
      </c>
      <c r="D9" s="11" t="s">
        <v>369</v>
      </c>
      <c r="E9" s="14">
        <v>38497</v>
      </c>
      <c r="F9" s="15" t="s">
        <v>76</v>
      </c>
      <c r="G9" s="15" t="s">
        <v>77</v>
      </c>
      <c r="H9" s="15" t="s">
        <v>75</v>
      </c>
      <c r="I9" s="108">
        <v>0.0013527777777777776</v>
      </c>
      <c r="J9" s="17" t="s">
        <v>78</v>
      </c>
      <c r="K9" s="123" t="s">
        <v>944</v>
      </c>
    </row>
    <row r="10" spans="1:11" ht="18" customHeight="1">
      <c r="A10" s="64">
        <v>4</v>
      </c>
      <c r="B10" s="12">
        <v>79</v>
      </c>
      <c r="C10" s="13" t="s">
        <v>707</v>
      </c>
      <c r="D10" s="11" t="s">
        <v>776</v>
      </c>
      <c r="E10" s="14">
        <v>38503</v>
      </c>
      <c r="F10" s="15" t="s">
        <v>76</v>
      </c>
      <c r="G10" s="15" t="s">
        <v>77</v>
      </c>
      <c r="H10" s="15" t="s">
        <v>769</v>
      </c>
      <c r="I10" s="108">
        <v>0.0013130787037037037</v>
      </c>
      <c r="J10" s="17" t="s">
        <v>770</v>
      </c>
      <c r="K10" s="123" t="s">
        <v>944</v>
      </c>
    </row>
    <row r="11" spans="1:11" ht="18" customHeight="1">
      <c r="A11" s="64">
        <v>5</v>
      </c>
      <c r="B11" s="12">
        <v>59</v>
      </c>
      <c r="C11" s="13" t="s">
        <v>551</v>
      </c>
      <c r="D11" s="11" t="s">
        <v>584</v>
      </c>
      <c r="E11" s="14">
        <v>38633</v>
      </c>
      <c r="F11" s="15" t="s">
        <v>120</v>
      </c>
      <c r="G11" s="15" t="s">
        <v>121</v>
      </c>
      <c r="H11" s="15"/>
      <c r="I11" s="108">
        <v>0.0014909722222222219</v>
      </c>
      <c r="J11" s="17" t="s">
        <v>234</v>
      </c>
      <c r="K11" s="132" t="s">
        <v>942</v>
      </c>
    </row>
    <row r="12" spans="1:11" ht="18" customHeight="1">
      <c r="A12" s="64">
        <v>6</v>
      </c>
      <c r="B12" s="12">
        <v>75</v>
      </c>
      <c r="C12" s="13" t="s">
        <v>724</v>
      </c>
      <c r="D12" s="11" t="s">
        <v>765</v>
      </c>
      <c r="E12" s="14">
        <v>38734</v>
      </c>
      <c r="F12" s="15" t="s">
        <v>47</v>
      </c>
      <c r="G12" s="15" t="s">
        <v>48</v>
      </c>
      <c r="H12" s="15"/>
      <c r="I12" s="108">
        <v>0.0012302083333333334</v>
      </c>
      <c r="J12" s="17" t="s">
        <v>146</v>
      </c>
      <c r="K12" s="133">
        <v>0.0012359953703703704</v>
      </c>
    </row>
    <row r="13" spans="1:11" ht="18" customHeight="1">
      <c r="A13" s="64">
        <v>7</v>
      </c>
      <c r="B13" s="12">
        <v>101</v>
      </c>
      <c r="C13" s="13" t="s">
        <v>815</v>
      </c>
      <c r="D13" s="11" t="s">
        <v>816</v>
      </c>
      <c r="E13" s="14" t="s">
        <v>817</v>
      </c>
      <c r="F13" s="15" t="s">
        <v>372</v>
      </c>
      <c r="G13" s="15" t="s">
        <v>195</v>
      </c>
      <c r="H13" s="15" t="s">
        <v>811</v>
      </c>
      <c r="I13" s="108">
        <v>0.0012116898148148147</v>
      </c>
      <c r="J13" s="17" t="s">
        <v>54</v>
      </c>
      <c r="K13" s="133">
        <v>0.001208101851851852</v>
      </c>
    </row>
    <row r="14" spans="1:11" ht="18" customHeight="1">
      <c r="A14" s="64">
        <v>8</v>
      </c>
      <c r="B14" s="12">
        <v>51</v>
      </c>
      <c r="C14" s="13" t="s">
        <v>75</v>
      </c>
      <c r="D14" s="11" t="s">
        <v>550</v>
      </c>
      <c r="E14" s="14">
        <v>38918</v>
      </c>
      <c r="F14" s="15" t="s">
        <v>556</v>
      </c>
      <c r="G14" s="15" t="s">
        <v>34</v>
      </c>
      <c r="H14" s="15"/>
      <c r="I14" s="108">
        <v>0.0013986111111111109</v>
      </c>
      <c r="J14" s="17" t="s">
        <v>548</v>
      </c>
      <c r="K14" s="123"/>
    </row>
    <row r="15" spans="1:11" ht="18" customHeight="1">
      <c r="A15" s="64">
        <v>9</v>
      </c>
      <c r="B15" s="12">
        <v>25</v>
      </c>
      <c r="C15" s="13" t="s">
        <v>70</v>
      </c>
      <c r="D15" s="11" t="s">
        <v>466</v>
      </c>
      <c r="E15" s="14">
        <v>39148</v>
      </c>
      <c r="F15" s="15" t="s">
        <v>453</v>
      </c>
      <c r="G15" s="15" t="s">
        <v>454</v>
      </c>
      <c r="H15" s="15"/>
      <c r="I15" s="108">
        <v>0.001658912037037037</v>
      </c>
      <c r="J15" s="17" t="s">
        <v>119</v>
      </c>
      <c r="K15" s="123"/>
    </row>
    <row r="16" spans="1:11" ht="18" customHeight="1">
      <c r="A16" s="64">
        <v>10</v>
      </c>
      <c r="B16" s="12">
        <v>126</v>
      </c>
      <c r="C16" s="13" t="s">
        <v>962</v>
      </c>
      <c r="D16" s="11" t="s">
        <v>963</v>
      </c>
      <c r="E16" s="14">
        <v>39704</v>
      </c>
      <c r="F16" s="15" t="s">
        <v>472</v>
      </c>
      <c r="G16" s="15" t="s">
        <v>473</v>
      </c>
      <c r="H16" s="15"/>
      <c r="I16" s="108">
        <v>0.0017685185185185184</v>
      </c>
      <c r="J16" s="17" t="s">
        <v>499</v>
      </c>
      <c r="K16" s="123"/>
    </row>
    <row r="17" spans="3:9" s="18" customFormat="1" ht="16.5" thickBot="1">
      <c r="C17" s="1">
        <v>2</v>
      </c>
      <c r="D17" s="1" t="s">
        <v>971</v>
      </c>
      <c r="E17" s="6"/>
      <c r="F17" s="6"/>
      <c r="G17" s="6"/>
      <c r="H17" s="34"/>
      <c r="I17" s="9"/>
    </row>
    <row r="18" spans="1:10" s="58" customFormat="1" ht="18" customHeight="1" thickBot="1">
      <c r="A18" s="38" t="s">
        <v>19</v>
      </c>
      <c r="B18" s="82" t="s">
        <v>20</v>
      </c>
      <c r="C18" s="59" t="s">
        <v>4</v>
      </c>
      <c r="D18" s="60" t="s">
        <v>5</v>
      </c>
      <c r="E18" s="61" t="s">
        <v>6</v>
      </c>
      <c r="F18" s="62" t="s">
        <v>7</v>
      </c>
      <c r="G18" s="62" t="s">
        <v>8</v>
      </c>
      <c r="H18" s="62" t="s">
        <v>9</v>
      </c>
      <c r="I18" s="61" t="s">
        <v>16</v>
      </c>
      <c r="J18" s="69" t="s">
        <v>13</v>
      </c>
    </row>
    <row r="19" spans="1:11" ht="18" customHeight="1">
      <c r="A19" s="64">
        <v>11</v>
      </c>
      <c r="B19" s="12">
        <v>123</v>
      </c>
      <c r="C19" s="13" t="s">
        <v>890</v>
      </c>
      <c r="D19" s="11" t="s">
        <v>891</v>
      </c>
      <c r="E19" s="14" t="s">
        <v>140</v>
      </c>
      <c r="F19" s="15" t="s">
        <v>882</v>
      </c>
      <c r="G19" s="15" t="s">
        <v>59</v>
      </c>
      <c r="H19" s="15"/>
      <c r="I19" s="108">
        <v>0.0012832175925925925</v>
      </c>
      <c r="J19" s="17" t="s">
        <v>892</v>
      </c>
      <c r="K19" s="123"/>
    </row>
    <row r="20" spans="1:11" ht="18" customHeight="1">
      <c r="A20" s="64">
        <v>12</v>
      </c>
      <c r="B20" s="12">
        <v>117</v>
      </c>
      <c r="C20" s="13" t="s">
        <v>210</v>
      </c>
      <c r="D20" s="11" t="s">
        <v>380</v>
      </c>
      <c r="E20" s="14" t="s">
        <v>381</v>
      </c>
      <c r="F20" s="15" t="s">
        <v>882</v>
      </c>
      <c r="G20" s="15" t="s">
        <v>59</v>
      </c>
      <c r="H20" s="15"/>
      <c r="I20" s="108">
        <v>0.0015378472222222223</v>
      </c>
      <c r="J20" s="17" t="s">
        <v>60</v>
      </c>
      <c r="K20" s="123"/>
    </row>
    <row r="21" spans="1:11" ht="18" customHeight="1">
      <c r="A21" s="64">
        <v>13</v>
      </c>
      <c r="B21" s="12">
        <v>121</v>
      </c>
      <c r="C21" s="13" t="s">
        <v>63</v>
      </c>
      <c r="D21" s="11" t="s">
        <v>886</v>
      </c>
      <c r="E21" s="14" t="s">
        <v>357</v>
      </c>
      <c r="F21" s="15" t="s">
        <v>882</v>
      </c>
      <c r="G21" s="15" t="s">
        <v>59</v>
      </c>
      <c r="H21" s="15"/>
      <c r="I21" s="108">
        <v>0.0012888888888888887</v>
      </c>
      <c r="J21" s="17" t="s">
        <v>60</v>
      </c>
      <c r="K21" s="123"/>
    </row>
    <row r="22" spans="1:11" ht="18" customHeight="1">
      <c r="A22" s="64">
        <v>14</v>
      </c>
      <c r="B22" s="12">
        <v>61</v>
      </c>
      <c r="C22" s="13" t="s">
        <v>331</v>
      </c>
      <c r="D22" s="11" t="s">
        <v>602</v>
      </c>
      <c r="E22" s="14" t="s">
        <v>603</v>
      </c>
      <c r="F22" s="15" t="s">
        <v>594</v>
      </c>
      <c r="G22" s="15" t="s">
        <v>124</v>
      </c>
      <c r="H22" s="15"/>
      <c r="I22" s="108">
        <v>0.0014567129629629628</v>
      </c>
      <c r="J22" s="17" t="s">
        <v>213</v>
      </c>
      <c r="K22" s="123"/>
    </row>
    <row r="23" spans="1:11" ht="18" customHeight="1">
      <c r="A23" s="64">
        <v>15</v>
      </c>
      <c r="B23" s="12">
        <v>4</v>
      </c>
      <c r="C23" s="13" t="s">
        <v>74</v>
      </c>
      <c r="D23" s="11" t="s">
        <v>102</v>
      </c>
      <c r="E23" s="14" t="s">
        <v>196</v>
      </c>
      <c r="F23" s="15" t="s">
        <v>251</v>
      </c>
      <c r="G23" s="15" t="s">
        <v>261</v>
      </c>
      <c r="H23" s="15"/>
      <c r="I23" s="108">
        <v>0.001441898148148148</v>
      </c>
      <c r="J23" s="17" t="s">
        <v>262</v>
      </c>
      <c r="K23" s="123"/>
    </row>
    <row r="24" spans="1:11" ht="18" customHeight="1">
      <c r="A24" s="64">
        <v>16</v>
      </c>
      <c r="B24" s="12">
        <v>57</v>
      </c>
      <c r="C24" s="13" t="s">
        <v>570</v>
      </c>
      <c r="D24" s="11" t="s">
        <v>571</v>
      </c>
      <c r="E24" s="14" t="s">
        <v>334</v>
      </c>
      <c r="F24" s="15" t="s">
        <v>68</v>
      </c>
      <c r="G24" s="15" t="s">
        <v>189</v>
      </c>
      <c r="H24" s="15"/>
      <c r="I24" s="108">
        <v>0.0014158564814814815</v>
      </c>
      <c r="J24" s="17" t="s">
        <v>69</v>
      </c>
      <c r="K24" s="123"/>
    </row>
    <row r="25" spans="1:11" ht="18" customHeight="1">
      <c r="A25" s="64">
        <v>17</v>
      </c>
      <c r="B25" s="12">
        <v>119</v>
      </c>
      <c r="C25" s="13" t="s">
        <v>280</v>
      </c>
      <c r="D25" s="11" t="s">
        <v>883</v>
      </c>
      <c r="E25" s="14" t="s">
        <v>339</v>
      </c>
      <c r="F25" s="15" t="s">
        <v>882</v>
      </c>
      <c r="G25" s="15" t="s">
        <v>59</v>
      </c>
      <c r="H25" s="15"/>
      <c r="I25" s="108">
        <v>0.001397337962962963</v>
      </c>
      <c r="J25" s="17" t="s">
        <v>60</v>
      </c>
      <c r="K25" s="123"/>
    </row>
    <row r="26" spans="1:11" ht="18" customHeight="1">
      <c r="A26" s="64">
        <v>18</v>
      </c>
      <c r="B26" s="12">
        <v>115</v>
      </c>
      <c r="C26" s="13" t="s">
        <v>877</v>
      </c>
      <c r="D26" s="11" t="s">
        <v>878</v>
      </c>
      <c r="E26" s="14" t="s">
        <v>879</v>
      </c>
      <c r="F26" s="15" t="s">
        <v>862</v>
      </c>
      <c r="G26" s="15" t="s">
        <v>57</v>
      </c>
      <c r="H26" s="15"/>
      <c r="I26" s="108">
        <v>0.0014137731481481482</v>
      </c>
      <c r="J26" s="17" t="s">
        <v>874</v>
      </c>
      <c r="K26" s="123"/>
    </row>
    <row r="27" spans="1:11" ht="18" customHeight="1">
      <c r="A27" s="64">
        <v>19</v>
      </c>
      <c r="B27" s="12">
        <v>111</v>
      </c>
      <c r="C27" s="13" t="s">
        <v>298</v>
      </c>
      <c r="D27" s="11" t="s">
        <v>869</v>
      </c>
      <c r="E27" s="14" t="s">
        <v>870</v>
      </c>
      <c r="F27" s="15" t="s">
        <v>862</v>
      </c>
      <c r="G27" s="15" t="s">
        <v>57</v>
      </c>
      <c r="H27" s="15"/>
      <c r="I27" s="108">
        <v>0.0016425925925925928</v>
      </c>
      <c r="J27" s="17" t="s">
        <v>83</v>
      </c>
      <c r="K27" s="123"/>
    </row>
    <row r="28" spans="1:11" ht="18" customHeight="1">
      <c r="A28" s="64">
        <v>20</v>
      </c>
      <c r="B28" s="12">
        <v>27</v>
      </c>
      <c r="C28" s="13" t="s">
        <v>469</v>
      </c>
      <c r="D28" s="11" t="s">
        <v>470</v>
      </c>
      <c r="E28" s="14" t="s">
        <v>471</v>
      </c>
      <c r="F28" s="15" t="s">
        <v>472</v>
      </c>
      <c r="G28" s="15" t="s">
        <v>473</v>
      </c>
      <c r="H28" s="15"/>
      <c r="I28" s="108">
        <v>0.0014914351851851853</v>
      </c>
      <c r="J28" s="17" t="s">
        <v>474</v>
      </c>
      <c r="K28" s="123"/>
    </row>
  </sheetData>
  <sheetProtection/>
  <printOptions horizontalCentered="1"/>
  <pageMargins left="0.3937007874015748" right="0.3937007874015748" top="0.15748031496062992" bottom="0.1968503937007874" header="0.15748031496062992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6.00390625" style="21" customWidth="1"/>
    <col min="2" max="2" width="5.7109375" style="21" customWidth="1"/>
    <col min="3" max="3" width="11.140625" style="21" customWidth="1"/>
    <col min="4" max="4" width="15.421875" style="21" bestFit="1" customWidth="1"/>
    <col min="5" max="5" width="10.7109375" style="22" customWidth="1"/>
    <col min="6" max="6" width="13.57421875" style="23" bestFit="1" customWidth="1"/>
    <col min="7" max="7" width="12.8515625" style="23" bestFit="1" customWidth="1"/>
    <col min="8" max="8" width="11.28125" style="23" bestFit="1" customWidth="1"/>
    <col min="9" max="9" width="9.140625" style="28" customWidth="1"/>
    <col min="10" max="10" width="7.00390625" style="72" bestFit="1" customWidth="1"/>
    <col min="11" max="11" width="11.57421875" style="4" bestFit="1" customWidth="1"/>
    <col min="12" max="12" width="0" style="21" hidden="1" customWidth="1"/>
    <col min="13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1"/>
      <c r="B3" s="21"/>
      <c r="C3" s="21"/>
      <c r="D3" s="29"/>
      <c r="E3" s="30"/>
      <c r="F3" s="31"/>
      <c r="G3" s="31"/>
      <c r="H3" s="31"/>
      <c r="I3" s="28"/>
      <c r="J3" s="28"/>
      <c r="K3" s="83"/>
    </row>
    <row r="4" spans="3:10" s="18" customFormat="1" ht="15.75">
      <c r="C4" s="1" t="s">
        <v>21</v>
      </c>
      <c r="D4" s="1"/>
      <c r="E4" s="6"/>
      <c r="F4" s="6"/>
      <c r="G4" s="6"/>
      <c r="H4" s="34"/>
      <c r="I4" s="9"/>
      <c r="J4" s="73"/>
    </row>
    <row r="5" spans="3:10" s="18" customFormat="1" ht="16.5" thickBot="1">
      <c r="C5" s="1"/>
      <c r="D5" s="1"/>
      <c r="E5" s="6"/>
      <c r="F5" s="6"/>
      <c r="G5" s="6"/>
      <c r="H5" s="34"/>
      <c r="I5" s="9"/>
      <c r="J5" s="73"/>
    </row>
    <row r="6" spans="1:11" s="58" customFormat="1" ht="18" customHeight="1" thickBot="1">
      <c r="A6" s="38" t="s">
        <v>973</v>
      </c>
      <c r="B6" s="82" t="s">
        <v>20</v>
      </c>
      <c r="C6" s="59" t="s">
        <v>4</v>
      </c>
      <c r="D6" s="60" t="s">
        <v>5</v>
      </c>
      <c r="E6" s="61" t="s">
        <v>6</v>
      </c>
      <c r="F6" s="62" t="s">
        <v>7</v>
      </c>
      <c r="G6" s="62" t="s">
        <v>8</v>
      </c>
      <c r="H6" s="62" t="s">
        <v>9</v>
      </c>
      <c r="I6" s="61" t="s">
        <v>16</v>
      </c>
      <c r="J6" s="71" t="s">
        <v>12</v>
      </c>
      <c r="K6" s="69" t="s">
        <v>13</v>
      </c>
    </row>
    <row r="7" spans="1:12" ht="18" customHeight="1">
      <c r="A7" s="64">
        <v>1</v>
      </c>
      <c r="B7" s="12">
        <v>101</v>
      </c>
      <c r="C7" s="13" t="s">
        <v>815</v>
      </c>
      <c r="D7" s="11" t="s">
        <v>816</v>
      </c>
      <c r="E7" s="14" t="s">
        <v>817</v>
      </c>
      <c r="F7" s="15" t="s">
        <v>372</v>
      </c>
      <c r="G7" s="15" t="s">
        <v>195</v>
      </c>
      <c r="H7" s="15" t="s">
        <v>811</v>
      </c>
      <c r="I7" s="108">
        <v>0.0012116898148148147</v>
      </c>
      <c r="J7" s="12" t="str">
        <f aca="true" t="shared" si="0" ref="J7:J20">IF(ISBLANK(I7),"",IF(I7&lt;=0.000966435185185185,"KSM",IF(I7&lt;=0.00101273148148148,"I A",IF(I7&lt;=0.00108217592592593,"II A",IF(I7&lt;=0.00118634259259259,"III A",IF(I7&lt;=0.00130208333333333,"I JA",IF(I7&lt;=0.00140625,"II JA",IF(I7&lt;=0.00147569444444444,"III JA"))))))))</f>
        <v>I JA</v>
      </c>
      <c r="K7" s="17" t="s">
        <v>54</v>
      </c>
      <c r="L7" s="123"/>
    </row>
    <row r="8" spans="1:12" ht="18" customHeight="1">
      <c r="A8" s="64">
        <v>2</v>
      </c>
      <c r="B8" s="12">
        <v>75</v>
      </c>
      <c r="C8" s="13" t="s">
        <v>724</v>
      </c>
      <c r="D8" s="11" t="s">
        <v>765</v>
      </c>
      <c r="E8" s="14">
        <v>38734</v>
      </c>
      <c r="F8" s="15" t="s">
        <v>47</v>
      </c>
      <c r="G8" s="15" t="s">
        <v>48</v>
      </c>
      <c r="H8" s="15"/>
      <c r="I8" s="108">
        <v>0.0012302083333333334</v>
      </c>
      <c r="J8" s="12" t="str">
        <f t="shared" si="0"/>
        <v>I JA</v>
      </c>
      <c r="K8" s="17" t="s">
        <v>146</v>
      </c>
      <c r="L8" s="123"/>
    </row>
    <row r="9" spans="1:12" ht="18" customHeight="1">
      <c r="A9" s="64">
        <v>3</v>
      </c>
      <c r="B9" s="12">
        <v>123</v>
      </c>
      <c r="C9" s="13" t="s">
        <v>890</v>
      </c>
      <c r="D9" s="11" t="s">
        <v>891</v>
      </c>
      <c r="E9" s="14" t="s">
        <v>140</v>
      </c>
      <c r="F9" s="15" t="s">
        <v>882</v>
      </c>
      <c r="G9" s="15" t="s">
        <v>59</v>
      </c>
      <c r="H9" s="15"/>
      <c r="I9" s="108">
        <v>0.0012832175925925925</v>
      </c>
      <c r="J9" s="12" t="str">
        <f t="shared" si="0"/>
        <v>I JA</v>
      </c>
      <c r="K9" s="17" t="s">
        <v>892</v>
      </c>
      <c r="L9" s="123" t="s">
        <v>944</v>
      </c>
    </row>
    <row r="10" spans="1:12" ht="18" customHeight="1">
      <c r="A10" s="64">
        <v>4</v>
      </c>
      <c r="B10" s="12">
        <v>67</v>
      </c>
      <c r="C10" s="13" t="s">
        <v>75</v>
      </c>
      <c r="D10" s="11" t="s">
        <v>681</v>
      </c>
      <c r="E10" s="14">
        <v>38470</v>
      </c>
      <c r="F10" s="15" t="s">
        <v>41</v>
      </c>
      <c r="G10" s="15" t="s">
        <v>237</v>
      </c>
      <c r="H10" s="15"/>
      <c r="I10" s="108">
        <v>0.0012849537037037037</v>
      </c>
      <c r="J10" s="12" t="str">
        <f t="shared" si="0"/>
        <v>I JA</v>
      </c>
      <c r="K10" s="17" t="s">
        <v>42</v>
      </c>
      <c r="L10" s="123" t="s">
        <v>944</v>
      </c>
    </row>
    <row r="11" spans="1:12" ht="18" customHeight="1">
      <c r="A11" s="64">
        <v>5</v>
      </c>
      <c r="B11" s="12">
        <v>121</v>
      </c>
      <c r="C11" s="13" t="s">
        <v>63</v>
      </c>
      <c r="D11" s="11" t="s">
        <v>886</v>
      </c>
      <c r="E11" s="14" t="s">
        <v>357</v>
      </c>
      <c r="F11" s="15" t="s">
        <v>882</v>
      </c>
      <c r="G11" s="15" t="s">
        <v>59</v>
      </c>
      <c r="H11" s="15"/>
      <c r="I11" s="108">
        <v>0.0012888888888888887</v>
      </c>
      <c r="J11" s="12" t="str">
        <f t="shared" si="0"/>
        <v>I JA</v>
      </c>
      <c r="K11" s="17" t="s">
        <v>60</v>
      </c>
      <c r="L11" s="132" t="s">
        <v>942</v>
      </c>
    </row>
    <row r="12" spans="1:12" ht="18" customHeight="1">
      <c r="A12" s="64">
        <v>6</v>
      </c>
      <c r="B12" s="12">
        <v>79</v>
      </c>
      <c r="C12" s="13" t="s">
        <v>707</v>
      </c>
      <c r="D12" s="11" t="s">
        <v>776</v>
      </c>
      <c r="E12" s="14">
        <v>38503</v>
      </c>
      <c r="F12" s="15" t="s">
        <v>76</v>
      </c>
      <c r="G12" s="15" t="s">
        <v>77</v>
      </c>
      <c r="H12" s="15" t="s">
        <v>769</v>
      </c>
      <c r="I12" s="108">
        <v>0.0013130787037037037</v>
      </c>
      <c r="J12" s="12" t="str">
        <f t="shared" si="0"/>
        <v>II JA</v>
      </c>
      <c r="K12" s="17" t="s">
        <v>770</v>
      </c>
      <c r="L12" s="133">
        <v>0.0012359953703703704</v>
      </c>
    </row>
    <row r="13" spans="1:12" ht="18" customHeight="1">
      <c r="A13" s="64">
        <v>7</v>
      </c>
      <c r="B13" s="12">
        <v>81</v>
      </c>
      <c r="C13" s="13" t="s">
        <v>368</v>
      </c>
      <c r="D13" s="11" t="s">
        <v>369</v>
      </c>
      <c r="E13" s="14">
        <v>38497</v>
      </c>
      <c r="F13" s="15" t="s">
        <v>76</v>
      </c>
      <c r="G13" s="15" t="s">
        <v>77</v>
      </c>
      <c r="H13" s="15" t="s">
        <v>75</v>
      </c>
      <c r="I13" s="108">
        <v>0.0013527777777777776</v>
      </c>
      <c r="J13" s="12" t="str">
        <f t="shared" si="0"/>
        <v>II JA</v>
      </c>
      <c r="K13" s="17" t="s">
        <v>78</v>
      </c>
      <c r="L13" s="133">
        <v>0.001208101851851852</v>
      </c>
    </row>
    <row r="14" spans="1:12" ht="18" customHeight="1">
      <c r="A14" s="64">
        <v>8</v>
      </c>
      <c r="B14" s="12">
        <v>119</v>
      </c>
      <c r="C14" s="13" t="s">
        <v>280</v>
      </c>
      <c r="D14" s="11" t="s">
        <v>883</v>
      </c>
      <c r="E14" s="14" t="s">
        <v>339</v>
      </c>
      <c r="F14" s="15" t="s">
        <v>882</v>
      </c>
      <c r="G14" s="15" t="s">
        <v>59</v>
      </c>
      <c r="H14" s="15"/>
      <c r="I14" s="108">
        <v>0.001397337962962963</v>
      </c>
      <c r="J14" s="12" t="str">
        <f t="shared" si="0"/>
        <v>II JA</v>
      </c>
      <c r="K14" s="17" t="s">
        <v>60</v>
      </c>
      <c r="L14" s="123"/>
    </row>
    <row r="15" spans="1:12" ht="18" customHeight="1">
      <c r="A15" s="64">
        <v>9</v>
      </c>
      <c r="B15" s="12">
        <v>51</v>
      </c>
      <c r="C15" s="13" t="s">
        <v>75</v>
      </c>
      <c r="D15" s="11" t="s">
        <v>550</v>
      </c>
      <c r="E15" s="14">
        <v>38918</v>
      </c>
      <c r="F15" s="15" t="s">
        <v>556</v>
      </c>
      <c r="G15" s="15" t="s">
        <v>34</v>
      </c>
      <c r="H15" s="15"/>
      <c r="I15" s="108">
        <v>0.0013986111111111109</v>
      </c>
      <c r="J15" s="12" t="str">
        <f t="shared" si="0"/>
        <v>II JA</v>
      </c>
      <c r="K15" s="17" t="s">
        <v>548</v>
      </c>
      <c r="L15" s="123"/>
    </row>
    <row r="16" spans="1:12" ht="18" customHeight="1">
      <c r="A16" s="64">
        <v>10</v>
      </c>
      <c r="B16" s="12">
        <v>24</v>
      </c>
      <c r="C16" s="13" t="s">
        <v>112</v>
      </c>
      <c r="D16" s="11" t="s">
        <v>460</v>
      </c>
      <c r="E16" s="14">
        <v>38417</v>
      </c>
      <c r="F16" s="15" t="s">
        <v>453</v>
      </c>
      <c r="G16" s="15" t="s">
        <v>454</v>
      </c>
      <c r="H16" s="15"/>
      <c r="I16" s="108">
        <v>0.0014030092592592592</v>
      </c>
      <c r="J16" s="12" t="str">
        <f t="shared" si="0"/>
        <v>II JA</v>
      </c>
      <c r="K16" s="17" t="s">
        <v>119</v>
      </c>
      <c r="L16" s="123"/>
    </row>
    <row r="17" spans="1:12" ht="18" customHeight="1">
      <c r="A17" s="64">
        <v>11</v>
      </c>
      <c r="B17" s="12">
        <v>115</v>
      </c>
      <c r="C17" s="13" t="s">
        <v>877</v>
      </c>
      <c r="D17" s="11" t="s">
        <v>878</v>
      </c>
      <c r="E17" s="14" t="s">
        <v>879</v>
      </c>
      <c r="F17" s="15" t="s">
        <v>862</v>
      </c>
      <c r="G17" s="15" t="s">
        <v>57</v>
      </c>
      <c r="H17" s="15"/>
      <c r="I17" s="108">
        <v>0.0014137731481481482</v>
      </c>
      <c r="J17" s="12" t="str">
        <f t="shared" si="0"/>
        <v>III JA</v>
      </c>
      <c r="K17" s="17" t="s">
        <v>874</v>
      </c>
      <c r="L17" s="123"/>
    </row>
    <row r="18" spans="1:12" ht="18" customHeight="1">
      <c r="A18" s="64">
        <v>12</v>
      </c>
      <c r="B18" s="12">
        <v>57</v>
      </c>
      <c r="C18" s="13" t="s">
        <v>570</v>
      </c>
      <c r="D18" s="11" t="s">
        <v>571</v>
      </c>
      <c r="E18" s="14" t="s">
        <v>334</v>
      </c>
      <c r="F18" s="15" t="s">
        <v>68</v>
      </c>
      <c r="G18" s="15" t="s">
        <v>189</v>
      </c>
      <c r="H18" s="15"/>
      <c r="I18" s="108">
        <v>0.0014158564814814815</v>
      </c>
      <c r="J18" s="12" t="str">
        <f t="shared" si="0"/>
        <v>III JA</v>
      </c>
      <c r="K18" s="17" t="s">
        <v>69</v>
      </c>
      <c r="L18" s="123"/>
    </row>
    <row r="19" spans="1:12" ht="18" customHeight="1">
      <c r="A19" s="64">
        <v>13</v>
      </c>
      <c r="B19" s="12">
        <v>4</v>
      </c>
      <c r="C19" s="13" t="s">
        <v>74</v>
      </c>
      <c r="D19" s="11" t="s">
        <v>102</v>
      </c>
      <c r="E19" s="14" t="s">
        <v>196</v>
      </c>
      <c r="F19" s="15" t="s">
        <v>251</v>
      </c>
      <c r="G19" s="15" t="s">
        <v>261</v>
      </c>
      <c r="H19" s="15"/>
      <c r="I19" s="108">
        <v>0.001441898148148148</v>
      </c>
      <c r="J19" s="12" t="str">
        <f t="shared" si="0"/>
        <v>III JA</v>
      </c>
      <c r="K19" s="17" t="s">
        <v>262</v>
      </c>
      <c r="L19" s="123"/>
    </row>
    <row r="20" spans="1:12" ht="18" customHeight="1">
      <c r="A20" s="64">
        <v>14</v>
      </c>
      <c r="B20" s="12">
        <v>61</v>
      </c>
      <c r="C20" s="13" t="s">
        <v>331</v>
      </c>
      <c r="D20" s="11" t="s">
        <v>602</v>
      </c>
      <c r="E20" s="14" t="s">
        <v>603</v>
      </c>
      <c r="F20" s="15" t="s">
        <v>594</v>
      </c>
      <c r="G20" s="15" t="s">
        <v>124</v>
      </c>
      <c r="H20" s="15"/>
      <c r="I20" s="108">
        <v>0.0014567129629629628</v>
      </c>
      <c r="J20" s="12" t="str">
        <f t="shared" si="0"/>
        <v>III JA</v>
      </c>
      <c r="K20" s="17" t="s">
        <v>213</v>
      </c>
      <c r="L20" s="123"/>
    </row>
    <row r="21" spans="1:12" ht="18" customHeight="1">
      <c r="A21" s="64">
        <v>15</v>
      </c>
      <c r="B21" s="12">
        <v>59</v>
      </c>
      <c r="C21" s="13" t="s">
        <v>551</v>
      </c>
      <c r="D21" s="11" t="s">
        <v>584</v>
      </c>
      <c r="E21" s="14">
        <v>38633</v>
      </c>
      <c r="F21" s="15" t="s">
        <v>120</v>
      </c>
      <c r="G21" s="15" t="s">
        <v>121</v>
      </c>
      <c r="H21" s="15"/>
      <c r="I21" s="108">
        <v>0.0014909722222222219</v>
      </c>
      <c r="J21" s="12"/>
      <c r="K21" s="17" t="s">
        <v>234</v>
      </c>
      <c r="L21" s="123"/>
    </row>
    <row r="22" spans="1:12" ht="18" customHeight="1">
      <c r="A22" s="64">
        <v>16</v>
      </c>
      <c r="B22" s="12">
        <v>27</v>
      </c>
      <c r="C22" s="13" t="s">
        <v>469</v>
      </c>
      <c r="D22" s="11" t="s">
        <v>470</v>
      </c>
      <c r="E22" s="14" t="s">
        <v>471</v>
      </c>
      <c r="F22" s="15" t="s">
        <v>472</v>
      </c>
      <c r="G22" s="15" t="s">
        <v>473</v>
      </c>
      <c r="H22" s="15"/>
      <c r="I22" s="108">
        <v>0.0014914351851851853</v>
      </c>
      <c r="J22" s="12"/>
      <c r="K22" s="17" t="s">
        <v>474</v>
      </c>
      <c r="L22" s="123"/>
    </row>
    <row r="23" spans="1:12" ht="18" customHeight="1">
      <c r="A23" s="64">
        <v>17</v>
      </c>
      <c r="B23" s="12">
        <v>117</v>
      </c>
      <c r="C23" s="13" t="s">
        <v>210</v>
      </c>
      <c r="D23" s="11" t="s">
        <v>380</v>
      </c>
      <c r="E23" s="14" t="s">
        <v>381</v>
      </c>
      <c r="F23" s="15" t="s">
        <v>882</v>
      </c>
      <c r="G23" s="15" t="s">
        <v>59</v>
      </c>
      <c r="H23" s="15"/>
      <c r="I23" s="108">
        <v>0.0015378472222222223</v>
      </c>
      <c r="J23" s="12"/>
      <c r="K23" s="17" t="s">
        <v>60</v>
      </c>
      <c r="L23" s="123"/>
    </row>
    <row r="24" spans="1:12" ht="18" customHeight="1">
      <c r="A24" s="64">
        <v>18</v>
      </c>
      <c r="B24" s="12">
        <v>111</v>
      </c>
      <c r="C24" s="13" t="s">
        <v>298</v>
      </c>
      <c r="D24" s="11" t="s">
        <v>869</v>
      </c>
      <c r="E24" s="14" t="s">
        <v>870</v>
      </c>
      <c r="F24" s="15" t="s">
        <v>862</v>
      </c>
      <c r="G24" s="15" t="s">
        <v>57</v>
      </c>
      <c r="H24" s="15"/>
      <c r="I24" s="108">
        <v>0.0016425925925925928</v>
      </c>
      <c r="J24" s="12"/>
      <c r="K24" s="17" t="s">
        <v>83</v>
      </c>
      <c r="L24" s="123"/>
    </row>
    <row r="25" spans="1:12" ht="18" customHeight="1">
      <c r="A25" s="64">
        <v>19</v>
      </c>
      <c r="B25" s="12">
        <v>25</v>
      </c>
      <c r="C25" s="13" t="s">
        <v>70</v>
      </c>
      <c r="D25" s="11" t="s">
        <v>466</v>
      </c>
      <c r="E25" s="14">
        <v>39148</v>
      </c>
      <c r="F25" s="15" t="s">
        <v>453</v>
      </c>
      <c r="G25" s="15" t="s">
        <v>454</v>
      </c>
      <c r="H25" s="15"/>
      <c r="I25" s="108">
        <v>0.001658912037037037</v>
      </c>
      <c r="J25" s="12"/>
      <c r="K25" s="17" t="s">
        <v>119</v>
      </c>
      <c r="L25" s="123"/>
    </row>
    <row r="26" spans="1:12" ht="18" customHeight="1">
      <c r="A26" s="64">
        <v>20</v>
      </c>
      <c r="B26" s="12">
        <v>126</v>
      </c>
      <c r="C26" s="13" t="s">
        <v>962</v>
      </c>
      <c r="D26" s="11" t="s">
        <v>963</v>
      </c>
      <c r="E26" s="14">
        <v>39704</v>
      </c>
      <c r="F26" s="15" t="s">
        <v>472</v>
      </c>
      <c r="G26" s="15" t="s">
        <v>473</v>
      </c>
      <c r="H26" s="15"/>
      <c r="I26" s="108">
        <v>0.0017685185185185184</v>
      </c>
      <c r="J26" s="12"/>
      <c r="K26" s="17" t="s">
        <v>499</v>
      </c>
      <c r="L26" s="123"/>
    </row>
  </sheetData>
  <sheetProtection/>
  <printOptions horizontalCentered="1"/>
  <pageMargins left="0.3937007874015748" right="0.3937007874015748" top="0.15748031496062992" bottom="0.1968503937007874" header="0.15748031496062992" footer="0.1574803149606299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S2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1" customWidth="1"/>
    <col min="3" max="3" width="11.140625" style="21" customWidth="1"/>
    <col min="4" max="4" width="15.421875" style="21" bestFit="1" customWidth="1"/>
    <col min="5" max="5" width="10.7109375" style="22" customWidth="1"/>
    <col min="6" max="6" width="13.57421875" style="23" bestFit="1" customWidth="1"/>
    <col min="7" max="7" width="12.8515625" style="23" bestFit="1" customWidth="1"/>
    <col min="8" max="8" width="13.7109375" style="23" bestFit="1" customWidth="1"/>
    <col min="9" max="9" width="9.140625" style="72" customWidth="1"/>
    <col min="10" max="10" width="11.8515625" style="4" bestFit="1" customWidth="1"/>
    <col min="11" max="11" width="0" style="21" hidden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0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16"/>
    </row>
    <row r="3" spans="1:10" s="4" customFormat="1" ht="12" customHeight="1">
      <c r="A3" s="21"/>
      <c r="B3" s="21"/>
      <c r="C3" s="21"/>
      <c r="D3" s="29"/>
      <c r="E3" s="30"/>
      <c r="F3" s="31"/>
      <c r="G3" s="31"/>
      <c r="H3" s="31"/>
      <c r="I3" s="28"/>
      <c r="J3" s="83"/>
    </row>
    <row r="4" spans="3:9" s="18" customFormat="1" ht="15.75">
      <c r="C4" s="1" t="s">
        <v>22</v>
      </c>
      <c r="D4" s="1"/>
      <c r="E4" s="6"/>
      <c r="F4" s="6"/>
      <c r="G4" s="6"/>
      <c r="H4" s="34"/>
      <c r="I4" s="73"/>
    </row>
    <row r="5" spans="3:9" s="18" customFormat="1" ht="16.5" thickBot="1">
      <c r="C5" s="1">
        <v>1</v>
      </c>
      <c r="D5" s="1" t="s">
        <v>971</v>
      </c>
      <c r="E5" s="6"/>
      <c r="F5" s="6"/>
      <c r="G5" s="6"/>
      <c r="H5" s="34"/>
      <c r="I5" s="73"/>
    </row>
    <row r="6" spans="1:10" s="58" customFormat="1" ht="18" customHeight="1" thickBot="1">
      <c r="A6" s="38" t="s">
        <v>19</v>
      </c>
      <c r="B6" s="82" t="s">
        <v>20</v>
      </c>
      <c r="C6" s="59" t="s">
        <v>4</v>
      </c>
      <c r="D6" s="60" t="s">
        <v>5</v>
      </c>
      <c r="E6" s="61" t="s">
        <v>6</v>
      </c>
      <c r="F6" s="62" t="s">
        <v>7</v>
      </c>
      <c r="G6" s="62" t="s">
        <v>8</v>
      </c>
      <c r="H6" s="62" t="s">
        <v>9</v>
      </c>
      <c r="I6" s="61" t="s">
        <v>16</v>
      </c>
      <c r="J6" s="69" t="s">
        <v>13</v>
      </c>
    </row>
    <row r="7" spans="1:11" ht="18" customHeight="1">
      <c r="A7" s="64">
        <v>1</v>
      </c>
      <c r="B7" s="12">
        <v>76</v>
      </c>
      <c r="C7" s="13" t="s">
        <v>767</v>
      </c>
      <c r="D7" s="11" t="s">
        <v>768</v>
      </c>
      <c r="E7" s="14">
        <v>38380</v>
      </c>
      <c r="F7" s="15" t="s">
        <v>76</v>
      </c>
      <c r="G7" s="15" t="s">
        <v>77</v>
      </c>
      <c r="H7" s="15" t="s">
        <v>769</v>
      </c>
      <c r="I7" s="107">
        <v>0.0024258101851851854</v>
      </c>
      <c r="J7" s="17" t="s">
        <v>770</v>
      </c>
      <c r="K7" s="123" t="s">
        <v>944</v>
      </c>
    </row>
    <row r="8" spans="1:11" ht="18" customHeight="1">
      <c r="A8" s="64">
        <v>2</v>
      </c>
      <c r="B8" s="12">
        <v>32</v>
      </c>
      <c r="C8" s="13" t="s">
        <v>144</v>
      </c>
      <c r="D8" s="11" t="s">
        <v>511</v>
      </c>
      <c r="E8" s="14">
        <v>38457</v>
      </c>
      <c r="F8" s="15" t="s">
        <v>214</v>
      </c>
      <c r="G8" s="15"/>
      <c r="H8" s="15"/>
      <c r="I8" s="107">
        <v>0.002665046296296296</v>
      </c>
      <c r="J8" s="17" t="s">
        <v>31</v>
      </c>
      <c r="K8" s="123"/>
    </row>
    <row r="9" spans="1:11" ht="18" customHeight="1">
      <c r="A9" s="64">
        <v>3</v>
      </c>
      <c r="B9" s="12">
        <v>84</v>
      </c>
      <c r="C9" s="13" t="s">
        <v>786</v>
      </c>
      <c r="D9" s="11" t="s">
        <v>787</v>
      </c>
      <c r="E9" s="14">
        <v>38588</v>
      </c>
      <c r="F9" s="15" t="s">
        <v>783</v>
      </c>
      <c r="G9" s="15" t="s">
        <v>177</v>
      </c>
      <c r="H9" s="15"/>
      <c r="I9" s="107">
        <v>0.0027650462962962963</v>
      </c>
      <c r="J9" s="17" t="s">
        <v>788</v>
      </c>
      <c r="K9" s="123"/>
    </row>
    <row r="10" spans="1:11" ht="18" customHeight="1">
      <c r="A10" s="64">
        <v>4</v>
      </c>
      <c r="B10" s="12">
        <v>14</v>
      </c>
      <c r="C10" s="13" t="s">
        <v>94</v>
      </c>
      <c r="D10" s="11" t="s">
        <v>159</v>
      </c>
      <c r="E10" s="14" t="s">
        <v>255</v>
      </c>
      <c r="F10" s="15" t="s">
        <v>64</v>
      </c>
      <c r="G10" s="15" t="s">
        <v>281</v>
      </c>
      <c r="H10" s="15"/>
      <c r="I10" s="107">
        <v>0.002469907407407407</v>
      </c>
      <c r="J10" s="17" t="s">
        <v>65</v>
      </c>
      <c r="K10" s="123" t="s">
        <v>436</v>
      </c>
    </row>
    <row r="11" spans="1:11" ht="18" customHeight="1">
      <c r="A11" s="64">
        <v>5</v>
      </c>
      <c r="B11" s="12">
        <v>42</v>
      </c>
      <c r="C11" s="13" t="s">
        <v>97</v>
      </c>
      <c r="D11" s="11" t="s">
        <v>186</v>
      </c>
      <c r="E11" s="14" t="s">
        <v>187</v>
      </c>
      <c r="F11" s="15" t="s">
        <v>90</v>
      </c>
      <c r="G11" s="15" t="s">
        <v>91</v>
      </c>
      <c r="H11" s="15"/>
      <c r="I11" s="107">
        <v>0.0027792824074074074</v>
      </c>
      <c r="J11" s="17" t="s">
        <v>184</v>
      </c>
      <c r="K11" s="133">
        <v>0.0027532407407407406</v>
      </c>
    </row>
    <row r="12" spans="1:11" ht="18" customHeight="1">
      <c r="A12" s="64">
        <v>6</v>
      </c>
      <c r="B12" s="12">
        <v>17</v>
      </c>
      <c r="C12" s="13" t="s">
        <v>258</v>
      </c>
      <c r="D12" s="11" t="s">
        <v>292</v>
      </c>
      <c r="E12" s="14" t="s">
        <v>293</v>
      </c>
      <c r="F12" s="15" t="s">
        <v>64</v>
      </c>
      <c r="G12" s="15" t="s">
        <v>281</v>
      </c>
      <c r="H12" s="15" t="s">
        <v>39</v>
      </c>
      <c r="I12" s="107">
        <v>0.0024942129629629633</v>
      </c>
      <c r="J12" s="17" t="s">
        <v>257</v>
      </c>
      <c r="K12" s="123" t="s">
        <v>446</v>
      </c>
    </row>
    <row r="13" spans="1:11" ht="18" customHeight="1">
      <c r="A13" s="64">
        <v>7</v>
      </c>
      <c r="B13" s="12">
        <v>109</v>
      </c>
      <c r="C13" s="13" t="s">
        <v>223</v>
      </c>
      <c r="D13" s="11" t="s">
        <v>202</v>
      </c>
      <c r="E13" s="14" t="s">
        <v>203</v>
      </c>
      <c r="F13" s="15" t="s">
        <v>95</v>
      </c>
      <c r="G13" s="15" t="s">
        <v>838</v>
      </c>
      <c r="H13" s="15" t="s">
        <v>839</v>
      </c>
      <c r="I13" s="107">
        <v>0.002525462962962963</v>
      </c>
      <c r="J13" s="17" t="s">
        <v>98</v>
      </c>
      <c r="K13" s="144">
        <v>0.0025832175925925927</v>
      </c>
    </row>
    <row r="14" spans="1:11" ht="18" customHeight="1">
      <c r="A14" s="64">
        <v>8</v>
      </c>
      <c r="B14" s="12">
        <v>2</v>
      </c>
      <c r="C14" s="13" t="s">
        <v>125</v>
      </c>
      <c r="D14" s="11" t="s">
        <v>410</v>
      </c>
      <c r="E14" s="14" t="s">
        <v>411</v>
      </c>
      <c r="F14" s="15" t="s">
        <v>251</v>
      </c>
      <c r="G14" s="15" t="s">
        <v>261</v>
      </c>
      <c r="H14" s="15"/>
      <c r="I14" s="107">
        <v>0.0027189814814814815</v>
      </c>
      <c r="J14" s="17" t="s">
        <v>265</v>
      </c>
      <c r="K14" s="128" t="s">
        <v>938</v>
      </c>
    </row>
    <row r="15" spans="1:11" ht="18" customHeight="1">
      <c r="A15" s="64">
        <v>9</v>
      </c>
      <c r="B15" s="12">
        <v>87</v>
      </c>
      <c r="C15" s="13" t="s">
        <v>391</v>
      </c>
      <c r="D15" s="11" t="s">
        <v>392</v>
      </c>
      <c r="E15" s="14" t="s">
        <v>393</v>
      </c>
      <c r="F15" s="15" t="s">
        <v>50</v>
      </c>
      <c r="G15" s="15" t="s">
        <v>51</v>
      </c>
      <c r="H15" s="15"/>
      <c r="I15" s="107">
        <v>0.002668981481481482</v>
      </c>
      <c r="J15" s="17" t="s">
        <v>52</v>
      </c>
      <c r="K15" s="144">
        <v>0.002743171296296296</v>
      </c>
    </row>
    <row r="16" spans="1:253" ht="18" customHeight="1">
      <c r="A16" s="64">
        <v>10</v>
      </c>
      <c r="B16" s="12">
        <v>49</v>
      </c>
      <c r="C16" s="13" t="s">
        <v>40</v>
      </c>
      <c r="D16" s="11" t="s">
        <v>974</v>
      </c>
      <c r="E16" s="14">
        <v>38448</v>
      </c>
      <c r="F16" s="15" t="s">
        <v>556</v>
      </c>
      <c r="G16" s="15" t="s">
        <v>34</v>
      </c>
      <c r="H16" s="15"/>
      <c r="I16" s="108">
        <v>0.002723263888888889</v>
      </c>
      <c r="J16" s="17" t="s">
        <v>548</v>
      </c>
      <c r="K16" s="131" t="s">
        <v>941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3:9" s="18" customFormat="1" ht="16.5" thickBot="1">
      <c r="C17" s="1">
        <v>2</v>
      </c>
      <c r="D17" s="1" t="s">
        <v>971</v>
      </c>
      <c r="E17" s="6"/>
      <c r="F17" s="6"/>
      <c r="G17" s="6"/>
      <c r="H17" s="34"/>
      <c r="I17" s="73"/>
    </row>
    <row r="18" spans="1:10" s="58" customFormat="1" ht="18" customHeight="1" thickBot="1">
      <c r="A18" s="38" t="s">
        <v>19</v>
      </c>
      <c r="B18" s="82" t="s">
        <v>20</v>
      </c>
      <c r="C18" s="59" t="s">
        <v>4</v>
      </c>
      <c r="D18" s="60" t="s">
        <v>5</v>
      </c>
      <c r="E18" s="61" t="s">
        <v>6</v>
      </c>
      <c r="F18" s="62" t="s">
        <v>7</v>
      </c>
      <c r="G18" s="62" t="s">
        <v>8</v>
      </c>
      <c r="H18" s="62" t="s">
        <v>9</v>
      </c>
      <c r="I18" s="61" t="s">
        <v>16</v>
      </c>
      <c r="J18" s="69" t="s">
        <v>13</v>
      </c>
    </row>
    <row r="19" spans="1:11" ht="18" customHeight="1">
      <c r="A19" s="64">
        <v>1</v>
      </c>
      <c r="B19" s="12">
        <v>31</v>
      </c>
      <c r="C19" s="13" t="s">
        <v>32</v>
      </c>
      <c r="D19" s="11" t="s">
        <v>510</v>
      </c>
      <c r="E19" s="14">
        <v>38678</v>
      </c>
      <c r="F19" s="15" t="s">
        <v>214</v>
      </c>
      <c r="G19" s="15"/>
      <c r="H19" s="15"/>
      <c r="I19" s="107">
        <v>0.002679976851851852</v>
      </c>
      <c r="J19" s="17" t="s">
        <v>31</v>
      </c>
      <c r="K19" s="123"/>
    </row>
    <row r="20" spans="1:11" ht="18" customHeight="1">
      <c r="A20" s="64">
        <v>2</v>
      </c>
      <c r="B20" s="12">
        <v>68</v>
      </c>
      <c r="C20" s="13" t="s">
        <v>152</v>
      </c>
      <c r="D20" s="11" t="s">
        <v>686</v>
      </c>
      <c r="E20" s="14" t="s">
        <v>569</v>
      </c>
      <c r="F20" s="15" t="s">
        <v>683</v>
      </c>
      <c r="G20" s="15" t="s">
        <v>46</v>
      </c>
      <c r="H20" s="15"/>
      <c r="I20" s="107">
        <v>0.002870949074074074</v>
      </c>
      <c r="J20" s="17" t="s">
        <v>687</v>
      </c>
      <c r="K20" s="123"/>
    </row>
    <row r="21" spans="1:11" ht="18" customHeight="1">
      <c r="A21" s="64">
        <v>3</v>
      </c>
      <c r="B21" s="12">
        <v>120</v>
      </c>
      <c r="C21" s="13" t="s">
        <v>160</v>
      </c>
      <c r="D21" s="11" t="s">
        <v>884</v>
      </c>
      <c r="E21" s="14" t="s">
        <v>885</v>
      </c>
      <c r="F21" s="15" t="s">
        <v>882</v>
      </c>
      <c r="G21" s="15" t="s">
        <v>59</v>
      </c>
      <c r="H21" s="15"/>
      <c r="I21" s="107">
        <v>0.0027467592592592596</v>
      </c>
      <c r="J21" s="17" t="s">
        <v>60</v>
      </c>
      <c r="K21" s="123"/>
    </row>
    <row r="22" spans="1:11" ht="18" customHeight="1">
      <c r="A22" s="64">
        <v>4</v>
      </c>
      <c r="B22" s="12">
        <v>10</v>
      </c>
      <c r="C22" s="13" t="s">
        <v>898</v>
      </c>
      <c r="D22" s="11" t="s">
        <v>398</v>
      </c>
      <c r="E22" s="14" t="s">
        <v>899</v>
      </c>
      <c r="F22" s="15" t="s">
        <v>27</v>
      </c>
      <c r="G22" s="15" t="s">
        <v>28</v>
      </c>
      <c r="H22" s="15"/>
      <c r="I22" s="107">
        <v>0.002611805555555556</v>
      </c>
      <c r="J22" s="17" t="s">
        <v>89</v>
      </c>
      <c r="K22" s="123"/>
    </row>
    <row r="23" spans="1:11" ht="18" customHeight="1">
      <c r="A23" s="64">
        <v>5</v>
      </c>
      <c r="B23" s="12">
        <v>100</v>
      </c>
      <c r="C23" s="13" t="s">
        <v>812</v>
      </c>
      <c r="D23" s="11" t="s">
        <v>813</v>
      </c>
      <c r="E23" s="14" t="s">
        <v>814</v>
      </c>
      <c r="F23" s="15" t="s">
        <v>372</v>
      </c>
      <c r="G23" s="15" t="s">
        <v>195</v>
      </c>
      <c r="H23" s="15" t="s">
        <v>811</v>
      </c>
      <c r="I23" s="107">
        <v>0.0029951388888888888</v>
      </c>
      <c r="J23" s="17" t="s">
        <v>54</v>
      </c>
      <c r="K23" s="145"/>
    </row>
    <row r="24" spans="1:11" ht="18" customHeight="1">
      <c r="A24" s="64">
        <v>6</v>
      </c>
      <c r="B24" s="12">
        <v>112</v>
      </c>
      <c r="C24" s="13" t="s">
        <v>871</v>
      </c>
      <c r="D24" s="11" t="s">
        <v>872</v>
      </c>
      <c r="E24" s="14" t="s">
        <v>873</v>
      </c>
      <c r="F24" s="15" t="s">
        <v>862</v>
      </c>
      <c r="G24" s="15" t="s">
        <v>57</v>
      </c>
      <c r="H24" s="15"/>
      <c r="I24" s="107">
        <v>0.0025783564814814814</v>
      </c>
      <c r="J24" s="17" t="s">
        <v>874</v>
      </c>
      <c r="K24" s="123"/>
    </row>
    <row r="25" spans="1:11" ht="18" customHeight="1">
      <c r="A25" s="64">
        <v>7</v>
      </c>
      <c r="B25" s="12">
        <v>107</v>
      </c>
      <c r="C25" s="13" t="s">
        <v>40</v>
      </c>
      <c r="D25" s="11" t="s">
        <v>278</v>
      </c>
      <c r="E25" s="14" t="s">
        <v>207</v>
      </c>
      <c r="F25" s="15" t="s">
        <v>95</v>
      </c>
      <c r="G25" s="15" t="s">
        <v>838</v>
      </c>
      <c r="H25" s="15" t="s">
        <v>839</v>
      </c>
      <c r="I25" s="107">
        <v>0.0026261574074074073</v>
      </c>
      <c r="J25" s="17" t="s">
        <v>96</v>
      </c>
      <c r="K25" s="123"/>
    </row>
    <row r="26" spans="1:11" ht="18" customHeight="1">
      <c r="A26" s="64">
        <v>8</v>
      </c>
      <c r="B26" s="12">
        <v>70</v>
      </c>
      <c r="C26" s="13" t="s">
        <v>338</v>
      </c>
      <c r="D26" s="11" t="s">
        <v>695</v>
      </c>
      <c r="E26" s="14" t="s">
        <v>696</v>
      </c>
      <c r="F26" s="15" t="s">
        <v>683</v>
      </c>
      <c r="G26" s="15" t="s">
        <v>46</v>
      </c>
      <c r="H26" s="15"/>
      <c r="I26" s="107">
        <v>0.0027312499999999997</v>
      </c>
      <c r="J26" s="17" t="s">
        <v>154</v>
      </c>
      <c r="K26" s="145"/>
    </row>
    <row r="27" spans="1:11" ht="18" customHeight="1">
      <c r="A27" s="64">
        <v>9</v>
      </c>
      <c r="B27" s="12">
        <v>92</v>
      </c>
      <c r="C27" s="13" t="s">
        <v>23</v>
      </c>
      <c r="D27" s="11" t="s">
        <v>923</v>
      </c>
      <c r="E27" s="14" t="s">
        <v>924</v>
      </c>
      <c r="F27" s="15" t="s">
        <v>50</v>
      </c>
      <c r="G27" s="15" t="s">
        <v>51</v>
      </c>
      <c r="H27" s="15"/>
      <c r="I27" s="107">
        <v>0.0028548611111111105</v>
      </c>
      <c r="J27" s="17" t="s">
        <v>52</v>
      </c>
      <c r="K27" s="123"/>
    </row>
  </sheetData>
  <sheetProtection/>
  <printOptions horizontalCentered="1"/>
  <pageMargins left="0.2362204724409449" right="0.1968503937007874" top="0.35433070866141736" bottom="0.2362204724409449" header="0.15748031496062992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T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1" customWidth="1"/>
    <col min="3" max="3" width="11.140625" style="21" customWidth="1"/>
    <col min="4" max="4" width="15.421875" style="21" bestFit="1" customWidth="1"/>
    <col min="5" max="5" width="10.7109375" style="22" customWidth="1"/>
    <col min="6" max="6" width="13.57421875" style="23" bestFit="1" customWidth="1"/>
    <col min="7" max="7" width="12.8515625" style="23" bestFit="1" customWidth="1"/>
    <col min="8" max="8" width="13.7109375" style="23" bestFit="1" customWidth="1"/>
    <col min="9" max="9" width="9.140625" style="72" customWidth="1"/>
    <col min="10" max="10" width="4.7109375" style="72" bestFit="1" customWidth="1"/>
    <col min="11" max="11" width="11.8515625" style="4" bestFit="1" customWidth="1"/>
    <col min="12" max="12" width="0" style="21" hidden="1" customWidth="1"/>
    <col min="13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1"/>
      <c r="B3" s="21"/>
      <c r="C3" s="21"/>
      <c r="D3" s="29"/>
      <c r="E3" s="30"/>
      <c r="F3" s="31"/>
      <c r="G3" s="31"/>
      <c r="H3" s="31"/>
      <c r="I3" s="28"/>
      <c r="J3" s="28"/>
      <c r="K3" s="83"/>
    </row>
    <row r="4" spans="3:10" s="18" customFormat="1" ht="15.75">
      <c r="C4" s="1" t="s">
        <v>22</v>
      </c>
      <c r="D4" s="1"/>
      <c r="E4" s="6"/>
      <c r="F4" s="6"/>
      <c r="G4" s="6"/>
      <c r="H4" s="34"/>
      <c r="I4" s="73"/>
      <c r="J4" s="73"/>
    </row>
    <row r="5" spans="3:10" s="18" customFormat="1" ht="16.5" thickBot="1">
      <c r="C5" s="1"/>
      <c r="D5" s="1"/>
      <c r="E5" s="6"/>
      <c r="F5" s="6"/>
      <c r="G5" s="6"/>
      <c r="H5" s="34"/>
      <c r="I5" s="73"/>
      <c r="J5" s="73"/>
    </row>
    <row r="6" spans="1:11" s="58" customFormat="1" ht="18" customHeight="1" thickBot="1">
      <c r="A6" s="38" t="s">
        <v>973</v>
      </c>
      <c r="B6" s="82" t="s">
        <v>20</v>
      </c>
      <c r="C6" s="59" t="s">
        <v>4</v>
      </c>
      <c r="D6" s="60" t="s">
        <v>5</v>
      </c>
      <c r="E6" s="61" t="s">
        <v>6</v>
      </c>
      <c r="F6" s="62" t="s">
        <v>7</v>
      </c>
      <c r="G6" s="62" t="s">
        <v>8</v>
      </c>
      <c r="H6" s="62" t="s">
        <v>9</v>
      </c>
      <c r="I6" s="61" t="s">
        <v>16</v>
      </c>
      <c r="J6" s="71" t="s">
        <v>12</v>
      </c>
      <c r="K6" s="69" t="s">
        <v>13</v>
      </c>
    </row>
    <row r="7" spans="1:12" ht="18" customHeight="1">
      <c r="A7" s="64">
        <v>1</v>
      </c>
      <c r="B7" s="12">
        <v>76</v>
      </c>
      <c r="C7" s="13" t="s">
        <v>767</v>
      </c>
      <c r="D7" s="11" t="s">
        <v>768</v>
      </c>
      <c r="E7" s="14">
        <v>38380</v>
      </c>
      <c r="F7" s="15" t="s">
        <v>76</v>
      </c>
      <c r="G7" s="15" t="s">
        <v>77</v>
      </c>
      <c r="H7" s="15" t="s">
        <v>769</v>
      </c>
      <c r="I7" s="107">
        <v>0.0024258101851851854</v>
      </c>
      <c r="J7" s="122" t="str">
        <f aca="true" t="shared" si="0" ref="J7:J17">IF(ISBLANK(I7),"",IF(I7&lt;=0.00202546296296296,"KSM",IF(I7&lt;=0.00216435185185185,"I A",IF(I7&lt;=0.00233796296296296,"II A",IF(I7&lt;=0.00256944444444444,"III A",IF(I7&lt;=0.00280092592592593,"I JA",IF(I7&lt;=0.00303240740740741,"II JA",IF(I7&lt;=0.00320601851851852,"III JA"))))))))</f>
        <v>III A</v>
      </c>
      <c r="K7" s="17" t="s">
        <v>770</v>
      </c>
      <c r="L7" s="123" t="s">
        <v>944</v>
      </c>
    </row>
    <row r="8" spans="1:12" ht="18" customHeight="1">
      <c r="A8" s="64">
        <v>2</v>
      </c>
      <c r="B8" s="12">
        <v>14</v>
      </c>
      <c r="C8" s="13" t="s">
        <v>94</v>
      </c>
      <c r="D8" s="11" t="s">
        <v>159</v>
      </c>
      <c r="E8" s="14" t="s">
        <v>255</v>
      </c>
      <c r="F8" s="15" t="s">
        <v>64</v>
      </c>
      <c r="G8" s="15" t="s">
        <v>281</v>
      </c>
      <c r="H8" s="15"/>
      <c r="I8" s="107">
        <v>0.002469907407407407</v>
      </c>
      <c r="J8" s="122" t="str">
        <f t="shared" si="0"/>
        <v>III A</v>
      </c>
      <c r="K8" s="17" t="s">
        <v>65</v>
      </c>
      <c r="L8" s="123"/>
    </row>
    <row r="9" spans="1:12" ht="18" customHeight="1">
      <c r="A9" s="64">
        <v>3</v>
      </c>
      <c r="B9" s="12">
        <v>17</v>
      </c>
      <c r="C9" s="13" t="s">
        <v>258</v>
      </c>
      <c r="D9" s="11" t="s">
        <v>292</v>
      </c>
      <c r="E9" s="14" t="s">
        <v>293</v>
      </c>
      <c r="F9" s="15" t="s">
        <v>64</v>
      </c>
      <c r="G9" s="15" t="s">
        <v>281</v>
      </c>
      <c r="H9" s="15" t="s">
        <v>39</v>
      </c>
      <c r="I9" s="107">
        <v>0.0024942129629629633</v>
      </c>
      <c r="J9" s="122" t="str">
        <f t="shared" si="0"/>
        <v>III A</v>
      </c>
      <c r="K9" s="17" t="s">
        <v>257</v>
      </c>
      <c r="L9" s="123"/>
    </row>
    <row r="10" spans="1:12" ht="18" customHeight="1">
      <c r="A10" s="64">
        <v>4</v>
      </c>
      <c r="B10" s="12">
        <v>109</v>
      </c>
      <c r="C10" s="13" t="s">
        <v>223</v>
      </c>
      <c r="D10" s="11" t="s">
        <v>202</v>
      </c>
      <c r="E10" s="14" t="s">
        <v>203</v>
      </c>
      <c r="F10" s="15" t="s">
        <v>95</v>
      </c>
      <c r="G10" s="15" t="s">
        <v>838</v>
      </c>
      <c r="H10" s="15" t="s">
        <v>839</v>
      </c>
      <c r="I10" s="107">
        <v>0.002525462962962963</v>
      </c>
      <c r="J10" s="122" t="str">
        <f t="shared" si="0"/>
        <v>III A</v>
      </c>
      <c r="K10" s="17" t="s">
        <v>98</v>
      </c>
      <c r="L10" s="123" t="s">
        <v>436</v>
      </c>
    </row>
    <row r="11" spans="1:12" ht="18" customHeight="1">
      <c r="A11" s="64">
        <v>5</v>
      </c>
      <c r="B11" s="12">
        <v>112</v>
      </c>
      <c r="C11" s="13" t="s">
        <v>871</v>
      </c>
      <c r="D11" s="11" t="s">
        <v>872</v>
      </c>
      <c r="E11" s="14" t="s">
        <v>873</v>
      </c>
      <c r="F11" s="15" t="s">
        <v>862</v>
      </c>
      <c r="G11" s="15" t="s">
        <v>57</v>
      </c>
      <c r="H11" s="15"/>
      <c r="I11" s="107">
        <v>0.0025783564814814814</v>
      </c>
      <c r="J11" s="122" t="str">
        <f t="shared" si="0"/>
        <v>I JA</v>
      </c>
      <c r="K11" s="17" t="s">
        <v>874</v>
      </c>
      <c r="L11" s="133">
        <v>0.0027532407407407406</v>
      </c>
    </row>
    <row r="12" spans="1:12" ht="18" customHeight="1">
      <c r="A12" s="64">
        <v>6</v>
      </c>
      <c r="B12" s="12">
        <v>10</v>
      </c>
      <c r="C12" s="13" t="s">
        <v>898</v>
      </c>
      <c r="D12" s="11" t="s">
        <v>398</v>
      </c>
      <c r="E12" s="14" t="s">
        <v>899</v>
      </c>
      <c r="F12" s="15" t="s">
        <v>27</v>
      </c>
      <c r="G12" s="15" t="s">
        <v>28</v>
      </c>
      <c r="H12" s="15"/>
      <c r="I12" s="107">
        <v>0.002611805555555556</v>
      </c>
      <c r="J12" s="122" t="str">
        <f t="shared" si="0"/>
        <v>I JA</v>
      </c>
      <c r="K12" s="17" t="s">
        <v>89</v>
      </c>
      <c r="L12" s="123" t="s">
        <v>446</v>
      </c>
    </row>
    <row r="13" spans="1:12" ht="18" customHeight="1">
      <c r="A13" s="64">
        <v>7</v>
      </c>
      <c r="B13" s="12">
        <v>107</v>
      </c>
      <c r="C13" s="13" t="s">
        <v>40</v>
      </c>
      <c r="D13" s="11" t="s">
        <v>278</v>
      </c>
      <c r="E13" s="14" t="s">
        <v>207</v>
      </c>
      <c r="F13" s="15" t="s">
        <v>95</v>
      </c>
      <c r="G13" s="15" t="s">
        <v>838</v>
      </c>
      <c r="H13" s="15" t="s">
        <v>839</v>
      </c>
      <c r="I13" s="107">
        <v>0.0026261574074074073</v>
      </c>
      <c r="J13" s="122" t="str">
        <f t="shared" si="0"/>
        <v>I JA</v>
      </c>
      <c r="K13" s="17" t="s">
        <v>96</v>
      </c>
      <c r="L13" s="144">
        <v>0.0025832175925925927</v>
      </c>
    </row>
    <row r="14" spans="1:12" ht="18" customHeight="1">
      <c r="A14" s="64">
        <v>8</v>
      </c>
      <c r="B14" s="12">
        <v>32</v>
      </c>
      <c r="C14" s="13" t="s">
        <v>144</v>
      </c>
      <c r="D14" s="11" t="s">
        <v>511</v>
      </c>
      <c r="E14" s="14">
        <v>38457</v>
      </c>
      <c r="F14" s="15" t="s">
        <v>214</v>
      </c>
      <c r="G14" s="15"/>
      <c r="H14" s="15"/>
      <c r="I14" s="107">
        <v>0.002665046296296296</v>
      </c>
      <c r="J14" s="122" t="str">
        <f t="shared" si="0"/>
        <v>I JA</v>
      </c>
      <c r="K14" s="17" t="s">
        <v>31</v>
      </c>
      <c r="L14" s="128" t="s">
        <v>938</v>
      </c>
    </row>
    <row r="15" spans="1:12" ht="18" customHeight="1">
      <c r="A15" s="64">
        <v>9</v>
      </c>
      <c r="B15" s="12">
        <v>87</v>
      </c>
      <c r="C15" s="13" t="s">
        <v>391</v>
      </c>
      <c r="D15" s="11" t="s">
        <v>392</v>
      </c>
      <c r="E15" s="14" t="s">
        <v>393</v>
      </c>
      <c r="F15" s="15" t="s">
        <v>50</v>
      </c>
      <c r="G15" s="15" t="s">
        <v>51</v>
      </c>
      <c r="H15" s="15"/>
      <c r="I15" s="107">
        <v>0.002668981481481482</v>
      </c>
      <c r="J15" s="122" t="str">
        <f t="shared" si="0"/>
        <v>I JA</v>
      </c>
      <c r="K15" s="17" t="s">
        <v>52</v>
      </c>
      <c r="L15" s="144">
        <v>0.002743171296296296</v>
      </c>
    </row>
    <row r="16" spans="1:254" ht="18" customHeight="1">
      <c r="A16" s="64">
        <v>10</v>
      </c>
      <c r="B16" s="12">
        <v>31</v>
      </c>
      <c r="C16" s="13" t="s">
        <v>32</v>
      </c>
      <c r="D16" s="11" t="s">
        <v>510</v>
      </c>
      <c r="E16" s="14">
        <v>38678</v>
      </c>
      <c r="F16" s="15" t="s">
        <v>214</v>
      </c>
      <c r="G16" s="15"/>
      <c r="H16" s="15"/>
      <c r="I16" s="144">
        <v>0.002679976851851852</v>
      </c>
      <c r="J16" s="122" t="str">
        <f t="shared" si="0"/>
        <v>I JA</v>
      </c>
      <c r="K16" s="17" t="s">
        <v>31</v>
      </c>
      <c r="L16" s="131" t="s">
        <v>941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12" ht="18" customHeight="1">
      <c r="A17" s="64">
        <v>11</v>
      </c>
      <c r="B17" s="12">
        <v>2</v>
      </c>
      <c r="C17" s="13" t="s">
        <v>125</v>
      </c>
      <c r="D17" s="11" t="s">
        <v>410</v>
      </c>
      <c r="E17" s="14" t="s">
        <v>411</v>
      </c>
      <c r="F17" s="15" t="s">
        <v>251</v>
      </c>
      <c r="G17" s="15" t="s">
        <v>261</v>
      </c>
      <c r="H17" s="15"/>
      <c r="I17" s="107">
        <v>0.0027189814814814815</v>
      </c>
      <c r="J17" s="122" t="str">
        <f t="shared" si="0"/>
        <v>I JA</v>
      </c>
      <c r="K17" s="17" t="s">
        <v>265</v>
      </c>
      <c r="L17" s="123"/>
    </row>
    <row r="18" spans="1:12" ht="18" customHeight="1">
      <c r="A18" s="64">
        <v>12</v>
      </c>
      <c r="B18" s="12">
        <v>49</v>
      </c>
      <c r="C18" s="13" t="s">
        <v>40</v>
      </c>
      <c r="D18" s="11" t="s">
        <v>974</v>
      </c>
      <c r="E18" s="14">
        <v>38448</v>
      </c>
      <c r="F18" s="15" t="s">
        <v>556</v>
      </c>
      <c r="G18" s="15" t="s">
        <v>34</v>
      </c>
      <c r="H18" s="15"/>
      <c r="I18" s="151">
        <v>0.002723263888888889</v>
      </c>
      <c r="J18" s="12" t="str">
        <f>IF(ISBLANK(I18),"",IF(I18&lt;=0.00174189814814815,"KSM",IF(I18&lt;=0.00185763888888889,"I A",IF(I18&lt;=0.00203125,"II A",IF(I18&lt;=0.00225115740740741,"III A",IF(I18&lt;=0.00245949074074074,"I JA",IF(I18&lt;=0.00264467592592593,"II JA",IF(I18&lt;=0.00280671296296296,"III JA"))))))))</f>
        <v>III JA</v>
      </c>
      <c r="K18" s="17" t="s">
        <v>548</v>
      </c>
      <c r="L18" s="123"/>
    </row>
    <row r="19" spans="1:12" ht="18" customHeight="1">
      <c r="A19" s="64">
        <v>13</v>
      </c>
      <c r="B19" s="12">
        <v>70</v>
      </c>
      <c r="C19" s="13" t="s">
        <v>338</v>
      </c>
      <c r="D19" s="11" t="s">
        <v>695</v>
      </c>
      <c r="E19" s="14" t="s">
        <v>696</v>
      </c>
      <c r="F19" s="15" t="s">
        <v>683</v>
      </c>
      <c r="G19" s="15" t="s">
        <v>46</v>
      </c>
      <c r="H19" s="15"/>
      <c r="I19" s="107">
        <v>0.0027312499999999997</v>
      </c>
      <c r="J19" s="122" t="str">
        <f aca="true" t="shared" si="1" ref="J19:J25">IF(ISBLANK(I19),"",IF(I19&lt;=0.00202546296296296,"KSM",IF(I19&lt;=0.00216435185185185,"I A",IF(I19&lt;=0.00233796296296296,"II A",IF(I19&lt;=0.00256944444444444,"III A",IF(I19&lt;=0.00280092592592593,"I JA",IF(I19&lt;=0.00303240740740741,"II JA",IF(I19&lt;=0.00320601851851852,"III JA"))))))))</f>
        <v>I JA</v>
      </c>
      <c r="K19" s="17" t="s">
        <v>154</v>
      </c>
      <c r="L19" s="123"/>
    </row>
    <row r="20" spans="1:12" ht="18" customHeight="1">
      <c r="A20" s="64">
        <v>14</v>
      </c>
      <c r="B20" s="12">
        <v>120</v>
      </c>
      <c r="C20" s="13" t="s">
        <v>160</v>
      </c>
      <c r="D20" s="11" t="s">
        <v>884</v>
      </c>
      <c r="E20" s="14" t="s">
        <v>885</v>
      </c>
      <c r="F20" s="15" t="s">
        <v>882</v>
      </c>
      <c r="G20" s="15" t="s">
        <v>59</v>
      </c>
      <c r="H20" s="15"/>
      <c r="I20" s="107">
        <v>0.0027467592592592596</v>
      </c>
      <c r="J20" s="122" t="str">
        <f t="shared" si="1"/>
        <v>I JA</v>
      </c>
      <c r="K20" s="17" t="s">
        <v>60</v>
      </c>
      <c r="L20" s="123"/>
    </row>
    <row r="21" spans="1:12" ht="18" customHeight="1">
      <c r="A21" s="64">
        <v>15</v>
      </c>
      <c r="B21" s="12">
        <v>84</v>
      </c>
      <c r="C21" s="13" t="s">
        <v>786</v>
      </c>
      <c r="D21" s="11" t="s">
        <v>787</v>
      </c>
      <c r="E21" s="14">
        <v>38588</v>
      </c>
      <c r="F21" s="15" t="s">
        <v>783</v>
      </c>
      <c r="G21" s="15" t="s">
        <v>177</v>
      </c>
      <c r="H21" s="15"/>
      <c r="I21" s="107">
        <v>0.0027650462962962963</v>
      </c>
      <c r="J21" s="122" t="str">
        <f t="shared" si="1"/>
        <v>I JA</v>
      </c>
      <c r="K21" s="17" t="s">
        <v>788</v>
      </c>
      <c r="L21" s="145"/>
    </row>
    <row r="22" spans="1:12" ht="18" customHeight="1">
      <c r="A22" s="64">
        <v>16</v>
      </c>
      <c r="B22" s="12">
        <v>42</v>
      </c>
      <c r="C22" s="13" t="s">
        <v>97</v>
      </c>
      <c r="D22" s="11" t="s">
        <v>186</v>
      </c>
      <c r="E22" s="14" t="s">
        <v>187</v>
      </c>
      <c r="F22" s="15" t="s">
        <v>90</v>
      </c>
      <c r="G22" s="15" t="s">
        <v>91</v>
      </c>
      <c r="H22" s="15"/>
      <c r="I22" s="107">
        <v>0.0027792824074074074</v>
      </c>
      <c r="J22" s="122" t="str">
        <f t="shared" si="1"/>
        <v>I JA</v>
      </c>
      <c r="K22" s="17" t="s">
        <v>184</v>
      </c>
      <c r="L22" s="123"/>
    </row>
    <row r="23" spans="1:12" ht="18" customHeight="1">
      <c r="A23" s="64">
        <v>17</v>
      </c>
      <c r="B23" s="12">
        <v>92</v>
      </c>
      <c r="C23" s="13" t="s">
        <v>23</v>
      </c>
      <c r="D23" s="11" t="s">
        <v>923</v>
      </c>
      <c r="E23" s="14" t="s">
        <v>924</v>
      </c>
      <c r="F23" s="15" t="s">
        <v>50</v>
      </c>
      <c r="G23" s="15" t="s">
        <v>51</v>
      </c>
      <c r="H23" s="15"/>
      <c r="I23" s="107">
        <v>0.0028548611111111105</v>
      </c>
      <c r="J23" s="122" t="str">
        <f t="shared" si="1"/>
        <v>II JA</v>
      </c>
      <c r="K23" s="17" t="s">
        <v>52</v>
      </c>
      <c r="L23" s="123"/>
    </row>
    <row r="24" spans="1:12" ht="18" customHeight="1">
      <c r="A24" s="64">
        <v>18</v>
      </c>
      <c r="B24" s="12">
        <v>68</v>
      </c>
      <c r="C24" s="13" t="s">
        <v>152</v>
      </c>
      <c r="D24" s="11" t="s">
        <v>686</v>
      </c>
      <c r="E24" s="14" t="s">
        <v>569</v>
      </c>
      <c r="F24" s="15" t="s">
        <v>683</v>
      </c>
      <c r="G24" s="15" t="s">
        <v>46</v>
      </c>
      <c r="H24" s="15"/>
      <c r="I24" s="107">
        <v>0.002870949074074074</v>
      </c>
      <c r="J24" s="122" t="str">
        <f t="shared" si="1"/>
        <v>II JA</v>
      </c>
      <c r="K24" s="17" t="s">
        <v>687</v>
      </c>
      <c r="L24" s="145"/>
    </row>
    <row r="25" spans="1:12" ht="18" customHeight="1">
      <c r="A25" s="64">
        <v>19</v>
      </c>
      <c r="B25" s="12">
        <v>100</v>
      </c>
      <c r="C25" s="13" t="s">
        <v>812</v>
      </c>
      <c r="D25" s="11" t="s">
        <v>813</v>
      </c>
      <c r="E25" s="14" t="s">
        <v>814</v>
      </c>
      <c r="F25" s="15" t="s">
        <v>372</v>
      </c>
      <c r="G25" s="15" t="s">
        <v>195</v>
      </c>
      <c r="H25" s="15" t="s">
        <v>811</v>
      </c>
      <c r="I25" s="107">
        <v>0.0029951388888888888</v>
      </c>
      <c r="J25" s="122" t="str">
        <f t="shared" si="1"/>
        <v>II JA</v>
      </c>
      <c r="K25" s="17" t="s">
        <v>54</v>
      </c>
      <c r="L25" s="123"/>
    </row>
  </sheetData>
  <sheetProtection/>
  <printOptions horizontalCentered="1"/>
  <pageMargins left="0.2362204724409449" right="0.1968503937007874" top="0.35433070866141736" bottom="0.2362204724409449" header="0.15748031496062992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S4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1" customWidth="1"/>
    <col min="3" max="3" width="11.8515625" style="21" customWidth="1"/>
    <col min="4" max="4" width="15.421875" style="21" bestFit="1" customWidth="1"/>
    <col min="5" max="5" width="10.7109375" style="22" customWidth="1"/>
    <col min="6" max="6" width="13.57421875" style="23" bestFit="1" customWidth="1"/>
    <col min="7" max="7" width="12.8515625" style="23" bestFit="1" customWidth="1"/>
    <col min="8" max="8" width="13.7109375" style="23" bestFit="1" customWidth="1"/>
    <col min="9" max="9" width="9.140625" style="72" customWidth="1"/>
    <col min="10" max="10" width="11.57421875" style="4" bestFit="1" customWidth="1"/>
    <col min="11" max="11" width="0" style="21" hidden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0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16"/>
    </row>
    <row r="3" spans="1:10" s="4" customFormat="1" ht="12" customHeight="1">
      <c r="A3" s="21"/>
      <c r="B3" s="21"/>
      <c r="C3" s="21"/>
      <c r="D3" s="29"/>
      <c r="E3" s="30"/>
      <c r="F3" s="31"/>
      <c r="G3" s="31"/>
      <c r="H3" s="31"/>
      <c r="I3" s="28"/>
      <c r="J3" s="83"/>
    </row>
    <row r="4" spans="3:9" s="18" customFormat="1" ht="15.75">
      <c r="C4" s="1" t="s">
        <v>61</v>
      </c>
      <c r="D4" s="1"/>
      <c r="E4" s="6"/>
      <c r="F4" s="6"/>
      <c r="G4" s="6"/>
      <c r="H4" s="34"/>
      <c r="I4" s="73"/>
    </row>
    <row r="5" spans="3:10" s="18" customFormat="1" ht="16.5" thickBot="1">
      <c r="C5" s="1">
        <v>1</v>
      </c>
      <c r="D5" s="1" t="s">
        <v>971</v>
      </c>
      <c r="E5" s="30"/>
      <c r="F5" s="74"/>
      <c r="G5" s="74"/>
      <c r="H5" s="23"/>
      <c r="I5" s="72"/>
      <c r="J5" s="28"/>
    </row>
    <row r="6" spans="1:10" s="4" customFormat="1" ht="18" customHeight="1" thickBot="1">
      <c r="A6" s="38" t="s">
        <v>19</v>
      </c>
      <c r="B6" s="87" t="s">
        <v>20</v>
      </c>
      <c r="C6" s="88" t="s">
        <v>4</v>
      </c>
      <c r="D6" s="60" t="s">
        <v>5</v>
      </c>
      <c r="E6" s="81" t="s">
        <v>6</v>
      </c>
      <c r="F6" s="89" t="s">
        <v>7</v>
      </c>
      <c r="G6" s="62" t="s">
        <v>8</v>
      </c>
      <c r="H6" s="62" t="s">
        <v>9</v>
      </c>
      <c r="I6" s="81" t="s">
        <v>16</v>
      </c>
      <c r="J6" s="69" t="s">
        <v>13</v>
      </c>
    </row>
    <row r="7" spans="1:11" ht="18" customHeight="1">
      <c r="A7" s="64">
        <v>1</v>
      </c>
      <c r="B7" s="12">
        <v>80</v>
      </c>
      <c r="C7" s="13" t="s">
        <v>259</v>
      </c>
      <c r="D7" s="11" t="s">
        <v>777</v>
      </c>
      <c r="E7" s="14">
        <v>38410</v>
      </c>
      <c r="F7" s="15" t="s">
        <v>76</v>
      </c>
      <c r="G7" s="15" t="s">
        <v>77</v>
      </c>
      <c r="H7" s="15" t="s">
        <v>75</v>
      </c>
      <c r="I7" s="108">
        <v>0.0023753472222222223</v>
      </c>
      <c r="J7" s="17" t="s">
        <v>78</v>
      </c>
      <c r="K7" s="123" t="s">
        <v>944</v>
      </c>
    </row>
    <row r="8" spans="1:11" ht="18" customHeight="1">
      <c r="A8" s="64">
        <v>2</v>
      </c>
      <c r="B8" s="12">
        <v>29</v>
      </c>
      <c r="C8" s="13" t="s">
        <v>66</v>
      </c>
      <c r="D8" s="11" t="s">
        <v>370</v>
      </c>
      <c r="E8" s="14">
        <v>38539</v>
      </c>
      <c r="F8" s="15" t="s">
        <v>214</v>
      </c>
      <c r="G8" s="15"/>
      <c r="H8" s="15"/>
      <c r="I8" s="108">
        <v>0.002298148148148148</v>
      </c>
      <c r="J8" s="17" t="s">
        <v>31</v>
      </c>
      <c r="K8" s="108">
        <v>0.002348263888888889</v>
      </c>
    </row>
    <row r="9" spans="1:11" ht="18" customHeight="1">
      <c r="A9" s="64">
        <v>3</v>
      </c>
      <c r="B9" s="12">
        <v>65</v>
      </c>
      <c r="C9" s="13" t="s">
        <v>86</v>
      </c>
      <c r="D9" s="11" t="s">
        <v>342</v>
      </c>
      <c r="E9" s="14">
        <v>38680</v>
      </c>
      <c r="F9" s="15" t="s">
        <v>41</v>
      </c>
      <c r="G9" s="15" t="s">
        <v>237</v>
      </c>
      <c r="H9" s="15"/>
      <c r="I9" s="108">
        <v>0.002454050925925926</v>
      </c>
      <c r="J9" s="17" t="s">
        <v>44</v>
      </c>
      <c r="K9" s="133">
        <v>0.0024466435185185186</v>
      </c>
    </row>
    <row r="10" spans="1:11" ht="18" customHeight="1">
      <c r="A10" s="64">
        <v>4</v>
      </c>
      <c r="B10" s="12">
        <v>78</v>
      </c>
      <c r="C10" s="13" t="s">
        <v>63</v>
      </c>
      <c r="D10" s="11" t="s">
        <v>775</v>
      </c>
      <c r="E10" s="14">
        <v>38773</v>
      </c>
      <c r="F10" s="15" t="s">
        <v>76</v>
      </c>
      <c r="G10" s="15" t="s">
        <v>77</v>
      </c>
      <c r="H10" s="15" t="s">
        <v>769</v>
      </c>
      <c r="I10" s="108">
        <v>0.0023747685185185187</v>
      </c>
      <c r="J10" s="17" t="s">
        <v>770</v>
      </c>
      <c r="K10" s="123" t="s">
        <v>944</v>
      </c>
    </row>
    <row r="11" spans="1:253" ht="18" customHeight="1">
      <c r="A11" s="64">
        <v>5</v>
      </c>
      <c r="B11" s="12">
        <v>53</v>
      </c>
      <c r="C11" s="13" t="s">
        <v>307</v>
      </c>
      <c r="D11" s="11" t="s">
        <v>320</v>
      </c>
      <c r="E11" s="14">
        <v>38802</v>
      </c>
      <c r="F11" s="15" t="s">
        <v>556</v>
      </c>
      <c r="G11" s="15" t="s">
        <v>34</v>
      </c>
      <c r="H11" s="15"/>
      <c r="I11" s="108">
        <v>0.0022525462962962963</v>
      </c>
      <c r="J11" s="17" t="s">
        <v>35</v>
      </c>
      <c r="K11" s="131" t="s">
        <v>939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11" ht="18" customHeight="1">
      <c r="A12" s="64">
        <v>6</v>
      </c>
      <c r="B12" s="12">
        <v>58</v>
      </c>
      <c r="C12" s="13" t="s">
        <v>236</v>
      </c>
      <c r="D12" s="11" t="s">
        <v>583</v>
      </c>
      <c r="E12" s="14">
        <v>38952</v>
      </c>
      <c r="F12" s="15" t="s">
        <v>120</v>
      </c>
      <c r="G12" s="15" t="s">
        <v>121</v>
      </c>
      <c r="H12" s="15"/>
      <c r="I12" s="108">
        <v>0.002313773148148148</v>
      </c>
      <c r="J12" s="17" t="s">
        <v>234</v>
      </c>
      <c r="K12" s="132" t="s">
        <v>943</v>
      </c>
    </row>
    <row r="13" spans="1:11" ht="18" customHeight="1">
      <c r="A13" s="64">
        <v>7</v>
      </c>
      <c r="B13" s="12">
        <v>50</v>
      </c>
      <c r="C13" s="13" t="s">
        <v>63</v>
      </c>
      <c r="D13" s="11" t="s">
        <v>498</v>
      </c>
      <c r="E13" s="14" t="s">
        <v>549</v>
      </c>
      <c r="F13" s="15" t="s">
        <v>556</v>
      </c>
      <c r="G13" s="15" t="s">
        <v>34</v>
      </c>
      <c r="H13" s="15"/>
      <c r="I13" s="108">
        <v>0.0023315972222222223</v>
      </c>
      <c r="J13" s="17" t="s">
        <v>548</v>
      </c>
      <c r="K13" s="131" t="s">
        <v>940</v>
      </c>
    </row>
    <row r="14" spans="1:253" ht="18" customHeight="1">
      <c r="A14" s="64">
        <v>8</v>
      </c>
      <c r="B14" s="12">
        <v>113</v>
      </c>
      <c r="C14" s="13" t="s">
        <v>81</v>
      </c>
      <c r="D14" s="11" t="s">
        <v>875</v>
      </c>
      <c r="E14" s="14" t="s">
        <v>876</v>
      </c>
      <c r="F14" s="15" t="s">
        <v>862</v>
      </c>
      <c r="G14" s="15" t="s">
        <v>57</v>
      </c>
      <c r="H14" s="15"/>
      <c r="I14" s="108">
        <v>0.0024039351851851856</v>
      </c>
      <c r="J14" s="17" t="s">
        <v>874</v>
      </c>
      <c r="K14" s="133">
        <v>0.0023078703703703703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11" ht="18" customHeight="1">
      <c r="A15" s="64">
        <v>9</v>
      </c>
      <c r="B15" s="12">
        <v>118</v>
      </c>
      <c r="C15" s="13" t="s">
        <v>81</v>
      </c>
      <c r="D15" s="11" t="s">
        <v>378</v>
      </c>
      <c r="E15" s="14" t="s">
        <v>379</v>
      </c>
      <c r="F15" s="15" t="s">
        <v>882</v>
      </c>
      <c r="G15" s="15" t="s">
        <v>59</v>
      </c>
      <c r="H15" s="15"/>
      <c r="I15" s="108">
        <v>0.0022530092592592593</v>
      </c>
      <c r="J15" s="17" t="s">
        <v>60</v>
      </c>
      <c r="K15" s="133">
        <v>0.002253240740740741</v>
      </c>
    </row>
    <row r="16" spans="1:11" ht="18" customHeight="1">
      <c r="A16" s="126"/>
      <c r="B16" s="126"/>
      <c r="C16" s="134"/>
      <c r="D16" s="135"/>
      <c r="E16" s="136"/>
      <c r="F16" s="137"/>
      <c r="G16" s="137"/>
      <c r="H16" s="137"/>
      <c r="I16" s="140"/>
      <c r="J16" s="138"/>
      <c r="K16" s="142"/>
    </row>
    <row r="17" spans="3:10" s="18" customFormat="1" ht="16.5" thickBot="1">
      <c r="C17" s="1">
        <v>2</v>
      </c>
      <c r="D17" s="1" t="s">
        <v>971</v>
      </c>
      <c r="E17" s="30"/>
      <c r="F17" s="74"/>
      <c r="G17" s="74"/>
      <c r="H17" s="23"/>
      <c r="I17" s="72"/>
      <c r="J17" s="28"/>
    </row>
    <row r="18" spans="1:10" s="4" customFormat="1" ht="18" customHeight="1" thickBot="1">
      <c r="A18" s="38" t="s">
        <v>19</v>
      </c>
      <c r="B18" s="87" t="s">
        <v>20</v>
      </c>
      <c r="C18" s="88" t="s">
        <v>4</v>
      </c>
      <c r="D18" s="60" t="s">
        <v>5</v>
      </c>
      <c r="E18" s="81" t="s">
        <v>6</v>
      </c>
      <c r="F18" s="89" t="s">
        <v>7</v>
      </c>
      <c r="G18" s="62" t="s">
        <v>8</v>
      </c>
      <c r="H18" s="62" t="s">
        <v>9</v>
      </c>
      <c r="I18" s="81" t="s">
        <v>16</v>
      </c>
      <c r="J18" s="69" t="s">
        <v>13</v>
      </c>
    </row>
    <row r="19" spans="1:11" ht="18" customHeight="1">
      <c r="A19" s="64">
        <v>1</v>
      </c>
      <c r="B19" s="12">
        <v>122</v>
      </c>
      <c r="C19" s="13" t="s">
        <v>888</v>
      </c>
      <c r="D19" s="11" t="s">
        <v>889</v>
      </c>
      <c r="E19" s="14" t="s">
        <v>143</v>
      </c>
      <c r="F19" s="15" t="s">
        <v>882</v>
      </c>
      <c r="G19" s="15" t="s">
        <v>59</v>
      </c>
      <c r="H19" s="15"/>
      <c r="I19" s="108">
        <v>0.002581134259259259</v>
      </c>
      <c r="J19" s="17" t="s">
        <v>60</v>
      </c>
      <c r="K19" s="123"/>
    </row>
    <row r="20" spans="1:253" ht="18" customHeight="1">
      <c r="A20" s="64">
        <v>2</v>
      </c>
      <c r="B20" s="12">
        <v>72</v>
      </c>
      <c r="C20" s="13" t="s">
        <v>364</v>
      </c>
      <c r="D20" s="11" t="s">
        <v>365</v>
      </c>
      <c r="E20" s="14">
        <v>38980</v>
      </c>
      <c r="F20" s="15" t="s">
        <v>47</v>
      </c>
      <c r="G20" s="15" t="s">
        <v>48</v>
      </c>
      <c r="H20" s="15"/>
      <c r="I20" s="108">
        <v>0.002453472222222222</v>
      </c>
      <c r="J20" s="17" t="s">
        <v>49</v>
      </c>
      <c r="K20" s="123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11" ht="18" customHeight="1">
      <c r="A21" s="64">
        <v>3</v>
      </c>
      <c r="B21" s="12">
        <v>103</v>
      </c>
      <c r="C21" s="13" t="s">
        <v>850</v>
      </c>
      <c r="D21" s="11" t="s">
        <v>851</v>
      </c>
      <c r="E21" s="14" t="s">
        <v>314</v>
      </c>
      <c r="F21" s="15" t="s">
        <v>55</v>
      </c>
      <c r="G21" s="15" t="s">
        <v>828</v>
      </c>
      <c r="H21" s="15"/>
      <c r="I21" s="108">
        <v>0.0024153935185185185</v>
      </c>
      <c r="J21" s="17" t="s">
        <v>829</v>
      </c>
      <c r="K21" s="123"/>
    </row>
    <row r="22" spans="1:253" ht="18" customHeight="1">
      <c r="A22" s="64">
        <v>4</v>
      </c>
      <c r="B22" s="12">
        <v>106</v>
      </c>
      <c r="C22" s="13" t="s">
        <v>859</v>
      </c>
      <c r="D22" s="11" t="s">
        <v>240</v>
      </c>
      <c r="E22" s="14" t="s">
        <v>241</v>
      </c>
      <c r="F22" s="15" t="s">
        <v>55</v>
      </c>
      <c r="G22" s="15" t="s">
        <v>828</v>
      </c>
      <c r="H22" s="15"/>
      <c r="I22" s="108">
        <v>0.00276087962962963</v>
      </c>
      <c r="J22" s="17" t="s">
        <v>243</v>
      </c>
      <c r="K22" s="123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" customHeight="1">
      <c r="A23" s="64">
        <v>5</v>
      </c>
      <c r="B23" s="12">
        <v>13</v>
      </c>
      <c r="C23" s="13" t="s">
        <v>902</v>
      </c>
      <c r="D23" s="11" t="s">
        <v>910</v>
      </c>
      <c r="E23" s="14" t="s">
        <v>911</v>
      </c>
      <c r="F23" s="15" t="s">
        <v>27</v>
      </c>
      <c r="G23" s="15" t="s">
        <v>28</v>
      </c>
      <c r="H23" s="15"/>
      <c r="I23" s="108">
        <v>0.0026472222222222223</v>
      </c>
      <c r="J23" s="17" t="s">
        <v>89</v>
      </c>
      <c r="K23" s="1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11" ht="18" customHeight="1">
      <c r="A24" s="64">
        <v>6</v>
      </c>
      <c r="B24" s="12">
        <v>116</v>
      </c>
      <c r="C24" s="13" t="s">
        <v>236</v>
      </c>
      <c r="D24" s="11" t="s">
        <v>881</v>
      </c>
      <c r="E24" s="14" t="s">
        <v>452</v>
      </c>
      <c r="F24" s="15" t="s">
        <v>882</v>
      </c>
      <c r="G24" s="15" t="s">
        <v>59</v>
      </c>
      <c r="H24" s="15"/>
      <c r="I24" s="108">
        <v>0.0027144675925925925</v>
      </c>
      <c r="J24" s="17" t="s">
        <v>60</v>
      </c>
      <c r="K24" s="123"/>
    </row>
    <row r="25" spans="1:11" ht="18" customHeight="1">
      <c r="A25" s="64">
        <v>7</v>
      </c>
      <c r="B25" s="12">
        <v>90</v>
      </c>
      <c r="C25" s="13" t="s">
        <v>919</v>
      </c>
      <c r="D25" s="11" t="s">
        <v>920</v>
      </c>
      <c r="E25" s="14" t="s">
        <v>921</v>
      </c>
      <c r="F25" s="15" t="s">
        <v>50</v>
      </c>
      <c r="G25" s="15" t="s">
        <v>51</v>
      </c>
      <c r="H25" s="15"/>
      <c r="I25" s="108">
        <v>0.0028996527777777775</v>
      </c>
      <c r="J25" s="17" t="s">
        <v>52</v>
      </c>
      <c r="K25" s="123"/>
    </row>
    <row r="26" spans="1:11" ht="18" customHeight="1">
      <c r="A26" s="64">
        <v>8</v>
      </c>
      <c r="B26" s="12">
        <v>5</v>
      </c>
      <c r="C26" s="13" t="s">
        <v>62</v>
      </c>
      <c r="D26" s="11" t="s">
        <v>432</v>
      </c>
      <c r="E26" s="14">
        <v>38989</v>
      </c>
      <c r="F26" s="15" t="s">
        <v>107</v>
      </c>
      <c r="G26" s="15" t="s">
        <v>277</v>
      </c>
      <c r="H26" s="15" t="s">
        <v>435</v>
      </c>
      <c r="I26" s="108">
        <v>0.002830439814814815</v>
      </c>
      <c r="J26" s="17" t="s">
        <v>108</v>
      </c>
      <c r="K26" s="123"/>
    </row>
    <row r="27" spans="1:11" ht="18" customHeight="1">
      <c r="A27" s="64">
        <v>9</v>
      </c>
      <c r="B27" s="12">
        <v>88</v>
      </c>
      <c r="C27" s="13" t="s">
        <v>70</v>
      </c>
      <c r="D27" s="11" t="s">
        <v>917</v>
      </c>
      <c r="E27" s="14" t="s">
        <v>918</v>
      </c>
      <c r="F27" s="15" t="s">
        <v>50</v>
      </c>
      <c r="G27" s="15" t="s">
        <v>51</v>
      </c>
      <c r="H27" s="15"/>
      <c r="I27" s="108">
        <v>0.0026890046296296297</v>
      </c>
      <c r="J27" s="17" t="s">
        <v>52</v>
      </c>
      <c r="K27" s="123"/>
    </row>
    <row r="28" spans="1:11" ht="18" customHeight="1">
      <c r="A28" s="126"/>
      <c r="B28" s="126"/>
      <c r="C28" s="134"/>
      <c r="D28" s="135"/>
      <c r="E28" s="136"/>
      <c r="F28" s="137"/>
      <c r="G28" s="137"/>
      <c r="H28" s="137"/>
      <c r="I28" s="140"/>
      <c r="J28" s="138"/>
      <c r="K28" s="141"/>
    </row>
    <row r="29" spans="1:11" ht="18" customHeight="1">
      <c r="A29" s="126"/>
      <c r="B29" s="126"/>
      <c r="C29" s="134"/>
      <c r="D29" s="135"/>
      <c r="E29" s="136"/>
      <c r="F29" s="137"/>
      <c r="G29" s="137"/>
      <c r="H29" s="137"/>
      <c r="I29" s="140"/>
      <c r="J29" s="138"/>
      <c r="K29" s="141"/>
    </row>
    <row r="30" spans="1:11" ht="18" customHeight="1">
      <c r="A30" s="126"/>
      <c r="B30" s="126"/>
      <c r="C30" s="134"/>
      <c r="D30" s="135"/>
      <c r="E30" s="136"/>
      <c r="F30" s="137"/>
      <c r="G30" s="137"/>
      <c r="H30" s="137"/>
      <c r="I30" s="140"/>
      <c r="J30" s="138"/>
      <c r="K30" s="141"/>
    </row>
    <row r="31" spans="1:11" ht="18" customHeight="1">
      <c r="A31" s="126"/>
      <c r="B31" s="126"/>
      <c r="C31" s="134"/>
      <c r="D31" s="135"/>
      <c r="E31" s="136"/>
      <c r="F31" s="137"/>
      <c r="G31" s="137"/>
      <c r="H31" s="137"/>
      <c r="I31" s="140"/>
      <c r="J31" s="138"/>
      <c r="K31" s="141"/>
    </row>
    <row r="32" spans="1:11" ht="18" customHeight="1">
      <c r="A32" s="126"/>
      <c r="B32" s="126"/>
      <c r="C32" s="134"/>
      <c r="D32" s="135"/>
      <c r="E32" s="136"/>
      <c r="F32" s="137"/>
      <c r="G32" s="137"/>
      <c r="H32" s="137"/>
      <c r="I32" s="140"/>
      <c r="J32" s="138"/>
      <c r="K32" s="141"/>
    </row>
    <row r="33" spans="1:8" s="1" customFormat="1" ht="15.75">
      <c r="A33" s="1" t="s">
        <v>407</v>
      </c>
      <c r="C33" s="6"/>
      <c r="D33" s="7"/>
      <c r="E33" s="7"/>
      <c r="F33" s="7"/>
      <c r="G33" s="8"/>
      <c r="H33" s="9"/>
    </row>
    <row r="34" spans="1:10" s="1" customFormat="1" ht="15.75">
      <c r="A34" s="1" t="s">
        <v>408</v>
      </c>
      <c r="C34" s="6"/>
      <c r="D34" s="7"/>
      <c r="E34" s="7"/>
      <c r="F34" s="8"/>
      <c r="G34" s="8"/>
      <c r="H34" s="9"/>
      <c r="I34" s="9"/>
      <c r="J34" s="16"/>
    </row>
    <row r="35" spans="1:10" s="4" customFormat="1" ht="12" customHeight="1">
      <c r="A35" s="21"/>
      <c r="B35" s="21"/>
      <c r="C35" s="21"/>
      <c r="D35" s="29"/>
      <c r="E35" s="30"/>
      <c r="F35" s="31"/>
      <c r="G35" s="31"/>
      <c r="H35" s="31"/>
      <c r="I35" s="28"/>
      <c r="J35" s="83"/>
    </row>
    <row r="36" spans="3:9" s="18" customFormat="1" ht="15.75">
      <c r="C36" s="1" t="s">
        <v>61</v>
      </c>
      <c r="D36" s="1"/>
      <c r="E36" s="6"/>
      <c r="F36" s="6"/>
      <c r="G36" s="6"/>
      <c r="H36" s="34"/>
      <c r="I36" s="73"/>
    </row>
    <row r="37" spans="3:10" s="18" customFormat="1" ht="16.5" thickBot="1">
      <c r="C37" s="1">
        <v>3</v>
      </c>
      <c r="D37" s="1" t="s">
        <v>971</v>
      </c>
      <c r="E37" s="30"/>
      <c r="F37" s="74"/>
      <c r="G37" s="74"/>
      <c r="H37" s="23"/>
      <c r="I37" s="72"/>
      <c r="J37" s="28"/>
    </row>
    <row r="38" spans="1:10" s="4" customFormat="1" ht="18" customHeight="1" thickBot="1">
      <c r="A38" s="38" t="s">
        <v>19</v>
      </c>
      <c r="B38" s="87" t="s">
        <v>20</v>
      </c>
      <c r="C38" s="88" t="s">
        <v>4</v>
      </c>
      <c r="D38" s="60" t="s">
        <v>5</v>
      </c>
      <c r="E38" s="81" t="s">
        <v>6</v>
      </c>
      <c r="F38" s="89" t="s">
        <v>7</v>
      </c>
      <c r="G38" s="62" t="s">
        <v>8</v>
      </c>
      <c r="H38" s="62" t="s">
        <v>9</v>
      </c>
      <c r="I38" s="81" t="s">
        <v>16</v>
      </c>
      <c r="J38" s="69" t="s">
        <v>13</v>
      </c>
    </row>
    <row r="39" spans="1:11" ht="18" customHeight="1">
      <c r="A39" s="64">
        <v>1</v>
      </c>
      <c r="B39" s="12">
        <v>35</v>
      </c>
      <c r="C39" s="13" t="s">
        <v>317</v>
      </c>
      <c r="D39" s="11" t="s">
        <v>524</v>
      </c>
      <c r="E39" s="14" t="s">
        <v>518</v>
      </c>
      <c r="F39" s="15" t="s">
        <v>514</v>
      </c>
      <c r="G39" s="15" t="s">
        <v>515</v>
      </c>
      <c r="H39" s="15"/>
      <c r="I39" s="108">
        <v>0.002496875</v>
      </c>
      <c r="J39" s="17" t="s">
        <v>516</v>
      </c>
      <c r="K39" s="123"/>
    </row>
    <row r="40" spans="1:11" ht="18" customHeight="1">
      <c r="A40" s="64">
        <v>2</v>
      </c>
      <c r="B40" s="12">
        <v>9</v>
      </c>
      <c r="C40" s="13" t="s">
        <v>166</v>
      </c>
      <c r="D40" s="11" t="s">
        <v>434</v>
      </c>
      <c r="E40" s="14">
        <v>38566</v>
      </c>
      <c r="F40" s="15" t="s">
        <v>107</v>
      </c>
      <c r="G40" s="15" t="s">
        <v>277</v>
      </c>
      <c r="H40" s="15" t="s">
        <v>435</v>
      </c>
      <c r="I40" s="108">
        <v>0.002521527777777778</v>
      </c>
      <c r="J40" s="17" t="s">
        <v>108</v>
      </c>
      <c r="K40" s="123"/>
    </row>
    <row r="41" spans="1:11" ht="18" customHeight="1">
      <c r="A41" s="64">
        <v>3</v>
      </c>
      <c r="B41" s="12">
        <v>11</v>
      </c>
      <c r="C41" s="13" t="s">
        <v>913</v>
      </c>
      <c r="D41" s="11" t="s">
        <v>900</v>
      </c>
      <c r="E41" s="14" t="s">
        <v>901</v>
      </c>
      <c r="F41" s="15" t="s">
        <v>27</v>
      </c>
      <c r="G41" s="15" t="s">
        <v>28</v>
      </c>
      <c r="H41" s="15"/>
      <c r="I41" s="108">
        <v>0.0027214120370370374</v>
      </c>
      <c r="J41" s="17" t="s">
        <v>29</v>
      </c>
      <c r="K41" s="123"/>
    </row>
    <row r="42" spans="1:253" ht="18" customHeight="1">
      <c r="A42" s="64">
        <v>4</v>
      </c>
      <c r="B42" s="12">
        <v>99</v>
      </c>
      <c r="C42" s="13" t="s">
        <v>80</v>
      </c>
      <c r="D42" s="11" t="s">
        <v>809</v>
      </c>
      <c r="E42" s="14" t="s">
        <v>810</v>
      </c>
      <c r="F42" s="15" t="s">
        <v>372</v>
      </c>
      <c r="G42" s="15" t="s">
        <v>195</v>
      </c>
      <c r="H42" s="15" t="s">
        <v>811</v>
      </c>
      <c r="I42" s="108">
        <v>0.002415625</v>
      </c>
      <c r="J42" s="17" t="s">
        <v>54</v>
      </c>
      <c r="K42" s="123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1:11" ht="18" customHeight="1">
      <c r="A43" s="64">
        <v>5</v>
      </c>
      <c r="B43" s="12">
        <v>74</v>
      </c>
      <c r="C43" s="13" t="s">
        <v>63</v>
      </c>
      <c r="D43" s="11" t="s">
        <v>759</v>
      </c>
      <c r="E43" s="14">
        <v>38750</v>
      </c>
      <c r="F43" s="15" t="s">
        <v>47</v>
      </c>
      <c r="G43" s="15" t="s">
        <v>48</v>
      </c>
      <c r="H43" s="15"/>
      <c r="I43" s="108">
        <v>0.00252650462962963</v>
      </c>
      <c r="J43" s="17" t="s">
        <v>760</v>
      </c>
      <c r="K43" s="123"/>
    </row>
    <row r="44" spans="1:11" ht="18" customHeight="1">
      <c r="A44" s="64">
        <v>6</v>
      </c>
      <c r="B44" s="12">
        <v>38</v>
      </c>
      <c r="C44" s="13" t="s">
        <v>364</v>
      </c>
      <c r="D44" s="11" t="s">
        <v>529</v>
      </c>
      <c r="E44" s="14" t="s">
        <v>530</v>
      </c>
      <c r="F44" s="15" t="s">
        <v>514</v>
      </c>
      <c r="G44" s="15" t="s">
        <v>515</v>
      </c>
      <c r="H44" s="15"/>
      <c r="I44" s="108">
        <v>0.002408449074074074</v>
      </c>
      <c r="J44" s="17" t="s">
        <v>528</v>
      </c>
      <c r="K44" s="123"/>
    </row>
    <row r="45" spans="1:253" ht="18" customHeight="1">
      <c r="A45" s="64">
        <v>7</v>
      </c>
      <c r="B45" s="12">
        <v>91</v>
      </c>
      <c r="C45" s="13" t="s">
        <v>67</v>
      </c>
      <c r="D45" s="11" t="s">
        <v>161</v>
      </c>
      <c r="E45" s="14" t="s">
        <v>922</v>
      </c>
      <c r="F45" s="15" t="s">
        <v>50</v>
      </c>
      <c r="G45" s="15" t="s">
        <v>51</v>
      </c>
      <c r="H45" s="15"/>
      <c r="I45" s="108">
        <v>0.002929861111111111</v>
      </c>
      <c r="J45" s="17" t="s">
        <v>52</v>
      </c>
      <c r="K45" s="123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1:253" ht="18" customHeight="1">
      <c r="A46" s="64">
        <v>8</v>
      </c>
      <c r="B46" s="12">
        <v>105</v>
      </c>
      <c r="C46" s="13" t="s">
        <v>101</v>
      </c>
      <c r="D46" s="11" t="s">
        <v>858</v>
      </c>
      <c r="E46" s="14" t="s">
        <v>834</v>
      </c>
      <c r="F46" s="15" t="s">
        <v>55</v>
      </c>
      <c r="G46" s="15" t="s">
        <v>828</v>
      </c>
      <c r="H46" s="15"/>
      <c r="I46" s="108">
        <v>0.0026817129629629634</v>
      </c>
      <c r="J46" s="17" t="s">
        <v>243</v>
      </c>
      <c r="K46" s="123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1:11" ht="18" customHeight="1">
      <c r="A47" s="64">
        <v>9</v>
      </c>
      <c r="B47" s="12">
        <v>30</v>
      </c>
      <c r="C47" s="13" t="s">
        <v>333</v>
      </c>
      <c r="D47" s="11" t="s">
        <v>397</v>
      </c>
      <c r="E47" s="14">
        <v>39772</v>
      </c>
      <c r="F47" s="15" t="s">
        <v>214</v>
      </c>
      <c r="G47" s="15"/>
      <c r="H47" s="15"/>
      <c r="I47" s="108">
        <v>0.002664699074074074</v>
      </c>
      <c r="J47" s="17" t="s">
        <v>31</v>
      </c>
      <c r="K47" s="108">
        <v>0.00275625</v>
      </c>
    </row>
  </sheetData>
  <sheetProtection/>
  <printOptions horizontalCentered="1"/>
  <pageMargins left="0.15748031496062992" right="0.15748031496062992" top="0.35433070866141736" bottom="0.2362204724409449" header="0.15748031496062992" footer="0.196850393700787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T3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1" customWidth="1"/>
    <col min="3" max="3" width="11.8515625" style="21" customWidth="1"/>
    <col min="4" max="4" width="15.421875" style="21" bestFit="1" customWidth="1"/>
    <col min="5" max="5" width="10.7109375" style="22" customWidth="1"/>
    <col min="6" max="6" width="13.57421875" style="23" bestFit="1" customWidth="1"/>
    <col min="7" max="7" width="12.8515625" style="23" bestFit="1" customWidth="1"/>
    <col min="8" max="8" width="13.7109375" style="23" bestFit="1" customWidth="1"/>
    <col min="9" max="9" width="9.140625" style="72" customWidth="1"/>
    <col min="10" max="10" width="5.28125" style="72" bestFit="1" customWidth="1"/>
    <col min="11" max="11" width="11.57421875" style="4" bestFit="1" customWidth="1"/>
    <col min="12" max="12" width="0" style="21" hidden="1" customWidth="1"/>
    <col min="13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1"/>
      <c r="B3" s="21"/>
      <c r="C3" s="21"/>
      <c r="D3" s="29"/>
      <c r="E3" s="30"/>
      <c r="F3" s="31"/>
      <c r="G3" s="31"/>
      <c r="H3" s="31"/>
      <c r="I3" s="28"/>
      <c r="J3" s="28"/>
      <c r="K3" s="83"/>
    </row>
    <row r="4" spans="3:10" s="18" customFormat="1" ht="15.75">
      <c r="C4" s="1" t="s">
        <v>61</v>
      </c>
      <c r="D4" s="1"/>
      <c r="E4" s="6"/>
      <c r="F4" s="6"/>
      <c r="G4" s="6"/>
      <c r="H4" s="34"/>
      <c r="I4" s="73"/>
      <c r="J4" s="73"/>
    </row>
    <row r="5" spans="3:11" s="18" customFormat="1" ht="16.5" thickBot="1">
      <c r="C5" s="1"/>
      <c r="D5" s="1"/>
      <c r="E5" s="30"/>
      <c r="F5" s="74"/>
      <c r="G5" s="74"/>
      <c r="H5" s="23"/>
      <c r="I5" s="72"/>
      <c r="J5" s="28"/>
      <c r="K5" s="28"/>
    </row>
    <row r="6" spans="1:11" s="4" customFormat="1" ht="18" customHeight="1" thickBot="1">
      <c r="A6" s="38" t="s">
        <v>973</v>
      </c>
      <c r="B6" s="87" t="s">
        <v>20</v>
      </c>
      <c r="C6" s="88" t="s">
        <v>4</v>
      </c>
      <c r="D6" s="60" t="s">
        <v>5</v>
      </c>
      <c r="E6" s="81" t="s">
        <v>6</v>
      </c>
      <c r="F6" s="89" t="s">
        <v>7</v>
      </c>
      <c r="G6" s="62" t="s">
        <v>8</v>
      </c>
      <c r="H6" s="62" t="s">
        <v>9</v>
      </c>
      <c r="I6" s="81" t="s">
        <v>16</v>
      </c>
      <c r="J6" s="71" t="s">
        <v>12</v>
      </c>
      <c r="K6" s="69" t="s">
        <v>13</v>
      </c>
    </row>
    <row r="7" spans="1:254" ht="18" customHeight="1">
      <c r="A7" s="64">
        <v>1</v>
      </c>
      <c r="B7" s="12">
        <v>53</v>
      </c>
      <c r="C7" s="13" t="s">
        <v>307</v>
      </c>
      <c r="D7" s="11" t="s">
        <v>320</v>
      </c>
      <c r="E7" s="14">
        <v>38802</v>
      </c>
      <c r="F7" s="15" t="s">
        <v>556</v>
      </c>
      <c r="G7" s="15" t="s">
        <v>34</v>
      </c>
      <c r="H7" s="15"/>
      <c r="I7" s="108">
        <v>0.0022525462962962963</v>
      </c>
      <c r="J7" s="12" t="str">
        <f aca="true" t="shared" si="0" ref="J7:J33">IF(ISBLANK(I7),"",IF(I7&lt;=0.00174189814814815,"KSM",IF(I7&lt;=0.00185763888888889,"I A",IF(I7&lt;=0.00203125,"II A",IF(I7&lt;=0.00225115740740741,"III A",IF(I7&lt;=0.00245949074074074,"I JA",IF(I7&lt;=0.00264467592592593,"II JA",IF(I7&lt;=0.00280671296296296,"III JA"))))))))</f>
        <v>I JA</v>
      </c>
      <c r="K7" s="17" t="s">
        <v>35</v>
      </c>
      <c r="L7" s="153" t="s">
        <v>939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12" ht="18" customHeight="1">
      <c r="A8" s="64">
        <v>2</v>
      </c>
      <c r="B8" s="12">
        <v>118</v>
      </c>
      <c r="C8" s="13" t="s">
        <v>81</v>
      </c>
      <c r="D8" s="11" t="s">
        <v>378</v>
      </c>
      <c r="E8" s="14" t="s">
        <v>379</v>
      </c>
      <c r="F8" s="15" t="s">
        <v>882</v>
      </c>
      <c r="G8" s="15" t="s">
        <v>59</v>
      </c>
      <c r="H8" s="15"/>
      <c r="I8" s="108">
        <v>0.0022530092592592593</v>
      </c>
      <c r="J8" s="12" t="str">
        <f t="shared" si="0"/>
        <v>I JA</v>
      </c>
      <c r="K8" s="17" t="s">
        <v>60</v>
      </c>
      <c r="L8" s="133">
        <v>0.002253240740740741</v>
      </c>
    </row>
    <row r="9" spans="1:12" ht="18" customHeight="1">
      <c r="A9" s="64">
        <v>3</v>
      </c>
      <c r="B9" s="12">
        <v>29</v>
      </c>
      <c r="C9" s="13" t="s">
        <v>66</v>
      </c>
      <c r="D9" s="11" t="s">
        <v>370</v>
      </c>
      <c r="E9" s="14">
        <v>38539</v>
      </c>
      <c r="F9" s="15" t="s">
        <v>214</v>
      </c>
      <c r="G9" s="15"/>
      <c r="H9" s="15"/>
      <c r="I9" s="108">
        <v>0.002298148148148148</v>
      </c>
      <c r="J9" s="12" t="str">
        <f t="shared" si="0"/>
        <v>I JA</v>
      </c>
      <c r="K9" s="17" t="s">
        <v>31</v>
      </c>
      <c r="L9" s="108">
        <v>0.002348263888888889</v>
      </c>
    </row>
    <row r="10" spans="1:12" ht="18" customHeight="1">
      <c r="A10" s="64">
        <v>4</v>
      </c>
      <c r="B10" s="12">
        <v>58</v>
      </c>
      <c r="C10" s="13" t="s">
        <v>236</v>
      </c>
      <c r="D10" s="11" t="s">
        <v>583</v>
      </c>
      <c r="E10" s="14">
        <v>38952</v>
      </c>
      <c r="F10" s="15" t="s">
        <v>120</v>
      </c>
      <c r="G10" s="15" t="s">
        <v>121</v>
      </c>
      <c r="H10" s="15"/>
      <c r="I10" s="108">
        <v>0.002313773148148148</v>
      </c>
      <c r="J10" s="12" t="str">
        <f t="shared" si="0"/>
        <v>I JA</v>
      </c>
      <c r="K10" s="17" t="s">
        <v>234</v>
      </c>
      <c r="L10" s="132" t="s">
        <v>943</v>
      </c>
    </row>
    <row r="11" spans="1:12" ht="18" customHeight="1">
      <c r="A11" s="64">
        <v>5</v>
      </c>
      <c r="B11" s="12">
        <v>50</v>
      </c>
      <c r="C11" s="13" t="s">
        <v>63</v>
      </c>
      <c r="D11" s="11" t="s">
        <v>498</v>
      </c>
      <c r="E11" s="14" t="s">
        <v>549</v>
      </c>
      <c r="F11" s="15" t="s">
        <v>556</v>
      </c>
      <c r="G11" s="15" t="s">
        <v>34</v>
      </c>
      <c r="H11" s="15"/>
      <c r="I11" s="108">
        <v>0.0023315972222222223</v>
      </c>
      <c r="J11" s="12" t="str">
        <f t="shared" si="0"/>
        <v>I JA</v>
      </c>
      <c r="K11" s="17" t="s">
        <v>548</v>
      </c>
      <c r="L11" s="153" t="s">
        <v>940</v>
      </c>
    </row>
    <row r="12" spans="1:12" ht="18" customHeight="1">
      <c r="A12" s="64">
        <v>6</v>
      </c>
      <c r="B12" s="12">
        <v>78</v>
      </c>
      <c r="C12" s="13" t="s">
        <v>63</v>
      </c>
      <c r="D12" s="11" t="s">
        <v>775</v>
      </c>
      <c r="E12" s="14">
        <v>38773</v>
      </c>
      <c r="F12" s="15" t="s">
        <v>76</v>
      </c>
      <c r="G12" s="15" t="s">
        <v>77</v>
      </c>
      <c r="H12" s="15" t="s">
        <v>769</v>
      </c>
      <c r="I12" s="108">
        <v>0.0023747685185185187</v>
      </c>
      <c r="J12" s="12" t="str">
        <f t="shared" si="0"/>
        <v>I JA</v>
      </c>
      <c r="K12" s="17" t="s">
        <v>770</v>
      </c>
      <c r="L12" s="123" t="s">
        <v>944</v>
      </c>
    </row>
    <row r="13" spans="1:12" ht="18" customHeight="1">
      <c r="A13" s="64">
        <v>7</v>
      </c>
      <c r="B13" s="12">
        <v>80</v>
      </c>
      <c r="C13" s="13" t="s">
        <v>259</v>
      </c>
      <c r="D13" s="11" t="s">
        <v>777</v>
      </c>
      <c r="E13" s="14">
        <v>38410</v>
      </c>
      <c r="F13" s="15" t="s">
        <v>76</v>
      </c>
      <c r="G13" s="15" t="s">
        <v>77</v>
      </c>
      <c r="H13" s="15" t="s">
        <v>75</v>
      </c>
      <c r="I13" s="108">
        <v>0.0023753472222222223</v>
      </c>
      <c r="J13" s="12" t="str">
        <f t="shared" si="0"/>
        <v>I JA</v>
      </c>
      <c r="K13" s="17" t="s">
        <v>78</v>
      </c>
      <c r="L13" s="123" t="s">
        <v>944</v>
      </c>
    </row>
    <row r="14" spans="1:254" ht="18" customHeight="1">
      <c r="A14" s="64">
        <v>8</v>
      </c>
      <c r="B14" s="12">
        <v>113</v>
      </c>
      <c r="C14" s="13" t="s">
        <v>81</v>
      </c>
      <c r="D14" s="11" t="s">
        <v>875</v>
      </c>
      <c r="E14" s="14" t="s">
        <v>876</v>
      </c>
      <c r="F14" s="15" t="s">
        <v>862</v>
      </c>
      <c r="G14" s="15" t="s">
        <v>57</v>
      </c>
      <c r="H14" s="15"/>
      <c r="I14" s="108">
        <v>0.0024039351851851856</v>
      </c>
      <c r="J14" s="12" t="str">
        <f t="shared" si="0"/>
        <v>I JA</v>
      </c>
      <c r="K14" s="17" t="s">
        <v>874</v>
      </c>
      <c r="L14" s="133">
        <v>0.0023078703703703703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12" ht="18" customHeight="1">
      <c r="A15" s="64">
        <v>9</v>
      </c>
      <c r="B15" s="12">
        <v>38</v>
      </c>
      <c r="C15" s="13" t="s">
        <v>364</v>
      </c>
      <c r="D15" s="11" t="s">
        <v>529</v>
      </c>
      <c r="E15" s="14" t="s">
        <v>530</v>
      </c>
      <c r="F15" s="15" t="s">
        <v>514</v>
      </c>
      <c r="G15" s="15" t="s">
        <v>515</v>
      </c>
      <c r="H15" s="15"/>
      <c r="I15" s="108">
        <v>0.002408449074074074</v>
      </c>
      <c r="J15" s="12" t="str">
        <f t="shared" si="0"/>
        <v>I JA</v>
      </c>
      <c r="K15" s="17" t="s">
        <v>528</v>
      </c>
      <c r="L15" s="123"/>
    </row>
    <row r="16" spans="1:12" ht="18" customHeight="1">
      <c r="A16" s="64">
        <v>10</v>
      </c>
      <c r="B16" s="12">
        <v>103</v>
      </c>
      <c r="C16" s="13" t="s">
        <v>850</v>
      </c>
      <c r="D16" s="11" t="s">
        <v>851</v>
      </c>
      <c r="E16" s="14" t="s">
        <v>314</v>
      </c>
      <c r="F16" s="15" t="s">
        <v>55</v>
      </c>
      <c r="G16" s="15" t="s">
        <v>828</v>
      </c>
      <c r="H16" s="15"/>
      <c r="I16" s="108">
        <v>0.0024153935185185185</v>
      </c>
      <c r="J16" s="12" t="str">
        <f t="shared" si="0"/>
        <v>I JA</v>
      </c>
      <c r="K16" s="17" t="s">
        <v>829</v>
      </c>
      <c r="L16" s="123"/>
    </row>
    <row r="17" spans="1:254" ht="18" customHeight="1">
      <c r="A17" s="64">
        <v>11</v>
      </c>
      <c r="B17" s="12">
        <v>99</v>
      </c>
      <c r="C17" s="13" t="s">
        <v>80</v>
      </c>
      <c r="D17" s="11" t="s">
        <v>809</v>
      </c>
      <c r="E17" s="14" t="s">
        <v>810</v>
      </c>
      <c r="F17" s="15" t="s">
        <v>372</v>
      </c>
      <c r="G17" s="15" t="s">
        <v>195</v>
      </c>
      <c r="H17" s="15" t="s">
        <v>811</v>
      </c>
      <c r="I17" s="108">
        <v>0.002415625</v>
      </c>
      <c r="J17" s="12" t="str">
        <f t="shared" si="0"/>
        <v>I JA</v>
      </c>
      <c r="K17" s="17" t="s">
        <v>54</v>
      </c>
      <c r="L17" s="12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8" customHeight="1">
      <c r="A18" s="64">
        <v>12</v>
      </c>
      <c r="B18" s="12">
        <v>72</v>
      </c>
      <c r="C18" s="13" t="s">
        <v>364</v>
      </c>
      <c r="D18" s="11" t="s">
        <v>365</v>
      </c>
      <c r="E18" s="14">
        <v>38980</v>
      </c>
      <c r="F18" s="15" t="s">
        <v>47</v>
      </c>
      <c r="G18" s="15" t="s">
        <v>48</v>
      </c>
      <c r="H18" s="15"/>
      <c r="I18" s="108">
        <v>0.002453472222222222</v>
      </c>
      <c r="J18" s="12" t="str">
        <f t="shared" si="0"/>
        <v>I JA</v>
      </c>
      <c r="K18" s="17" t="s">
        <v>49</v>
      </c>
      <c r="L18" s="123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12" ht="18" customHeight="1">
      <c r="A19" s="64">
        <v>13</v>
      </c>
      <c r="B19" s="12">
        <v>65</v>
      </c>
      <c r="C19" s="13" t="s">
        <v>86</v>
      </c>
      <c r="D19" s="11" t="s">
        <v>342</v>
      </c>
      <c r="E19" s="14">
        <v>38680</v>
      </c>
      <c r="F19" s="15" t="s">
        <v>41</v>
      </c>
      <c r="G19" s="15" t="s">
        <v>237</v>
      </c>
      <c r="H19" s="15"/>
      <c r="I19" s="108">
        <v>0.002454050925925926</v>
      </c>
      <c r="J19" s="12" t="str">
        <f t="shared" si="0"/>
        <v>I JA</v>
      </c>
      <c r="K19" s="17" t="s">
        <v>44</v>
      </c>
      <c r="L19" s="133">
        <v>0.0024466435185185186</v>
      </c>
    </row>
    <row r="20" spans="1:12" ht="18" customHeight="1">
      <c r="A20" s="64">
        <v>14</v>
      </c>
      <c r="B20" s="12">
        <v>35</v>
      </c>
      <c r="C20" s="13" t="s">
        <v>317</v>
      </c>
      <c r="D20" s="11" t="s">
        <v>524</v>
      </c>
      <c r="E20" s="14" t="s">
        <v>518</v>
      </c>
      <c r="F20" s="15" t="s">
        <v>514</v>
      </c>
      <c r="G20" s="15" t="s">
        <v>515</v>
      </c>
      <c r="H20" s="15"/>
      <c r="I20" s="108">
        <v>0.002496875</v>
      </c>
      <c r="J20" s="12" t="str">
        <f t="shared" si="0"/>
        <v>II JA</v>
      </c>
      <c r="K20" s="17" t="s">
        <v>516</v>
      </c>
      <c r="L20" s="123"/>
    </row>
    <row r="21" spans="1:12" ht="18" customHeight="1">
      <c r="A21" s="64">
        <v>15</v>
      </c>
      <c r="B21" s="12">
        <v>9</v>
      </c>
      <c r="C21" s="13" t="s">
        <v>166</v>
      </c>
      <c r="D21" s="11" t="s">
        <v>434</v>
      </c>
      <c r="E21" s="14">
        <v>38566</v>
      </c>
      <c r="F21" s="15" t="s">
        <v>107</v>
      </c>
      <c r="G21" s="15" t="s">
        <v>277</v>
      </c>
      <c r="H21" s="15" t="s">
        <v>435</v>
      </c>
      <c r="I21" s="108">
        <v>0.002521527777777778</v>
      </c>
      <c r="J21" s="12" t="str">
        <f t="shared" si="0"/>
        <v>II JA</v>
      </c>
      <c r="K21" s="17" t="s">
        <v>108</v>
      </c>
      <c r="L21" s="123"/>
    </row>
    <row r="22" spans="1:12" ht="18" customHeight="1">
      <c r="A22" s="64">
        <v>16</v>
      </c>
      <c r="B22" s="12">
        <v>74</v>
      </c>
      <c r="C22" s="13" t="s">
        <v>63</v>
      </c>
      <c r="D22" s="11" t="s">
        <v>759</v>
      </c>
      <c r="E22" s="14">
        <v>38750</v>
      </c>
      <c r="F22" s="15" t="s">
        <v>47</v>
      </c>
      <c r="G22" s="15" t="s">
        <v>48</v>
      </c>
      <c r="H22" s="15"/>
      <c r="I22" s="108">
        <v>0.00252650462962963</v>
      </c>
      <c r="J22" s="12" t="str">
        <f t="shared" si="0"/>
        <v>II JA</v>
      </c>
      <c r="K22" s="17" t="s">
        <v>760</v>
      </c>
      <c r="L22" s="123"/>
    </row>
    <row r="23" spans="1:12" ht="18" customHeight="1">
      <c r="A23" s="64">
        <v>17</v>
      </c>
      <c r="B23" s="12">
        <v>122</v>
      </c>
      <c r="C23" s="13" t="s">
        <v>888</v>
      </c>
      <c r="D23" s="11" t="s">
        <v>889</v>
      </c>
      <c r="E23" s="14" t="s">
        <v>143</v>
      </c>
      <c r="F23" s="15" t="s">
        <v>882</v>
      </c>
      <c r="G23" s="15" t="s">
        <v>59</v>
      </c>
      <c r="H23" s="15"/>
      <c r="I23" s="108">
        <v>0.002581134259259259</v>
      </c>
      <c r="J23" s="12" t="str">
        <f t="shared" si="0"/>
        <v>II JA</v>
      </c>
      <c r="K23" s="17" t="s">
        <v>60</v>
      </c>
      <c r="L23" s="123"/>
    </row>
    <row r="24" spans="1:254" ht="18" customHeight="1">
      <c r="A24" s="64">
        <v>18</v>
      </c>
      <c r="B24" s="12">
        <v>13</v>
      </c>
      <c r="C24" s="13" t="s">
        <v>902</v>
      </c>
      <c r="D24" s="11" t="s">
        <v>910</v>
      </c>
      <c r="E24" s="14" t="s">
        <v>911</v>
      </c>
      <c r="F24" s="15" t="s">
        <v>27</v>
      </c>
      <c r="G24" s="15" t="s">
        <v>28</v>
      </c>
      <c r="H24" s="15"/>
      <c r="I24" s="108">
        <v>0.0026472222222222223</v>
      </c>
      <c r="J24" s="12" t="str">
        <f t="shared" si="0"/>
        <v>III JA</v>
      </c>
      <c r="K24" s="17" t="s">
        <v>89</v>
      </c>
      <c r="L24" s="123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12" ht="18" customHeight="1">
      <c r="A25" s="64">
        <v>19</v>
      </c>
      <c r="B25" s="12">
        <v>30</v>
      </c>
      <c r="C25" s="13" t="s">
        <v>333</v>
      </c>
      <c r="D25" s="11" t="s">
        <v>397</v>
      </c>
      <c r="E25" s="14">
        <v>39772</v>
      </c>
      <c r="F25" s="15" t="s">
        <v>214</v>
      </c>
      <c r="G25" s="15"/>
      <c r="H25" s="15"/>
      <c r="I25" s="108">
        <v>0.002664699074074074</v>
      </c>
      <c r="J25" s="12" t="str">
        <f t="shared" si="0"/>
        <v>III JA</v>
      </c>
      <c r="K25" s="17" t="s">
        <v>31</v>
      </c>
      <c r="L25" s="108">
        <v>0.00275625</v>
      </c>
    </row>
    <row r="26" spans="1:254" ht="18" customHeight="1">
      <c r="A26" s="64">
        <v>20</v>
      </c>
      <c r="B26" s="12">
        <v>105</v>
      </c>
      <c r="C26" s="13" t="s">
        <v>101</v>
      </c>
      <c r="D26" s="11" t="s">
        <v>858</v>
      </c>
      <c r="E26" s="14" t="s">
        <v>834</v>
      </c>
      <c r="F26" s="15" t="s">
        <v>55</v>
      </c>
      <c r="G26" s="15" t="s">
        <v>828</v>
      </c>
      <c r="H26" s="15"/>
      <c r="I26" s="108">
        <v>0.0026817129629629634</v>
      </c>
      <c r="J26" s="12" t="str">
        <f t="shared" si="0"/>
        <v>III JA</v>
      </c>
      <c r="K26" s="17" t="s">
        <v>243</v>
      </c>
      <c r="L26" s="123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12" ht="18" customHeight="1">
      <c r="A27" s="64">
        <v>21</v>
      </c>
      <c r="B27" s="12">
        <v>88</v>
      </c>
      <c r="C27" s="13" t="s">
        <v>70</v>
      </c>
      <c r="D27" s="11" t="s">
        <v>917</v>
      </c>
      <c r="E27" s="14" t="s">
        <v>918</v>
      </c>
      <c r="F27" s="15" t="s">
        <v>50</v>
      </c>
      <c r="G27" s="15" t="s">
        <v>51</v>
      </c>
      <c r="H27" s="15"/>
      <c r="I27" s="108">
        <v>0.0026890046296296297</v>
      </c>
      <c r="J27" s="12" t="str">
        <f t="shared" si="0"/>
        <v>III JA</v>
      </c>
      <c r="K27" s="17" t="s">
        <v>52</v>
      </c>
      <c r="L27" s="123"/>
    </row>
    <row r="28" spans="1:12" ht="18" customHeight="1">
      <c r="A28" s="64">
        <v>22</v>
      </c>
      <c r="B28" s="12">
        <v>116</v>
      </c>
      <c r="C28" s="13" t="s">
        <v>236</v>
      </c>
      <c r="D28" s="11" t="s">
        <v>881</v>
      </c>
      <c r="E28" s="14" t="s">
        <v>452</v>
      </c>
      <c r="F28" s="15" t="s">
        <v>882</v>
      </c>
      <c r="G28" s="15" t="s">
        <v>59</v>
      </c>
      <c r="H28" s="15"/>
      <c r="I28" s="108">
        <v>0.0027144675925925925</v>
      </c>
      <c r="J28" s="12" t="str">
        <f t="shared" si="0"/>
        <v>III JA</v>
      </c>
      <c r="K28" s="17" t="s">
        <v>60</v>
      </c>
      <c r="L28" s="123"/>
    </row>
    <row r="29" spans="1:12" ht="18" customHeight="1">
      <c r="A29" s="64">
        <v>23</v>
      </c>
      <c r="B29" s="12">
        <v>11</v>
      </c>
      <c r="C29" s="13" t="s">
        <v>913</v>
      </c>
      <c r="D29" s="11" t="s">
        <v>900</v>
      </c>
      <c r="E29" s="14" t="s">
        <v>901</v>
      </c>
      <c r="F29" s="15" t="s">
        <v>27</v>
      </c>
      <c r="G29" s="15" t="s">
        <v>28</v>
      </c>
      <c r="H29" s="15"/>
      <c r="I29" s="108">
        <v>0.0027214120370370374</v>
      </c>
      <c r="J29" s="12" t="str">
        <f t="shared" si="0"/>
        <v>III JA</v>
      </c>
      <c r="K29" s="17" t="s">
        <v>29</v>
      </c>
      <c r="L29" s="123"/>
    </row>
    <row r="30" spans="1:254" ht="18" customHeight="1">
      <c r="A30" s="64">
        <v>24</v>
      </c>
      <c r="B30" s="12">
        <v>106</v>
      </c>
      <c r="C30" s="13" t="s">
        <v>859</v>
      </c>
      <c r="D30" s="11" t="s">
        <v>240</v>
      </c>
      <c r="E30" s="14" t="s">
        <v>241</v>
      </c>
      <c r="F30" s="15" t="s">
        <v>55</v>
      </c>
      <c r="G30" s="15" t="s">
        <v>828</v>
      </c>
      <c r="H30" s="15"/>
      <c r="I30" s="108">
        <v>0.00276087962962963</v>
      </c>
      <c r="J30" s="12" t="str">
        <f t="shared" si="0"/>
        <v>III JA</v>
      </c>
      <c r="K30" s="17" t="s">
        <v>243</v>
      </c>
      <c r="L30" s="123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1:12" ht="18" customHeight="1">
      <c r="A31" s="64">
        <v>25</v>
      </c>
      <c r="B31" s="12">
        <v>5</v>
      </c>
      <c r="C31" s="13" t="s">
        <v>62</v>
      </c>
      <c r="D31" s="11" t="s">
        <v>432</v>
      </c>
      <c r="E31" s="14">
        <v>38989</v>
      </c>
      <c r="F31" s="15" t="s">
        <v>107</v>
      </c>
      <c r="G31" s="15" t="s">
        <v>277</v>
      </c>
      <c r="H31" s="15" t="s">
        <v>435</v>
      </c>
      <c r="I31" s="108">
        <v>0.002830439814814815</v>
      </c>
      <c r="J31" s="12" t="b">
        <f t="shared" si="0"/>
        <v>0</v>
      </c>
      <c r="K31" s="17" t="s">
        <v>108</v>
      </c>
      <c r="L31" s="123"/>
    </row>
    <row r="32" spans="1:12" ht="18" customHeight="1">
      <c r="A32" s="64">
        <v>26</v>
      </c>
      <c r="B32" s="12">
        <v>90</v>
      </c>
      <c r="C32" s="13" t="s">
        <v>919</v>
      </c>
      <c r="D32" s="11" t="s">
        <v>920</v>
      </c>
      <c r="E32" s="14" t="s">
        <v>921</v>
      </c>
      <c r="F32" s="15" t="s">
        <v>50</v>
      </c>
      <c r="G32" s="15" t="s">
        <v>51</v>
      </c>
      <c r="H32" s="15"/>
      <c r="I32" s="108">
        <v>0.0028996527777777775</v>
      </c>
      <c r="J32" s="12" t="b">
        <f t="shared" si="0"/>
        <v>0</v>
      </c>
      <c r="K32" s="17" t="s">
        <v>52</v>
      </c>
      <c r="L32" s="123"/>
    </row>
    <row r="33" spans="1:254" ht="18" customHeight="1">
      <c r="A33" s="64">
        <v>27</v>
      </c>
      <c r="B33" s="12">
        <v>91</v>
      </c>
      <c r="C33" s="13" t="s">
        <v>67</v>
      </c>
      <c r="D33" s="11" t="s">
        <v>161</v>
      </c>
      <c r="E33" s="14" t="s">
        <v>922</v>
      </c>
      <c r="F33" s="15" t="s">
        <v>50</v>
      </c>
      <c r="G33" s="15" t="s">
        <v>51</v>
      </c>
      <c r="H33" s="15"/>
      <c r="I33" s="108">
        <v>0.002929861111111111</v>
      </c>
      <c r="J33" s="12" t="b">
        <f t="shared" si="0"/>
        <v>0</v>
      </c>
      <c r="K33" s="17" t="s">
        <v>52</v>
      </c>
      <c r="L33" s="12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</sheetData>
  <sheetProtection/>
  <printOptions horizontalCentered="1"/>
  <pageMargins left="0.15748031496062992" right="0.15748031496062992" top="0.35433070866141736" bottom="0.2362204724409449" header="0.15748031496062992" footer="0.1968503937007874"/>
  <pageSetup horizontalDpi="600" verticalDpi="600" orientation="landscape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3.140625" style="21" customWidth="1"/>
    <col min="4" max="4" width="10.7109375" style="22" customWidth="1"/>
    <col min="5" max="5" width="12.57421875" style="23" bestFit="1" customWidth="1"/>
    <col min="6" max="6" width="13.7109375" style="23" customWidth="1"/>
    <col min="7" max="7" width="11.28125" style="23" bestFit="1" customWidth="1"/>
    <col min="8" max="8" width="9.00390625" style="72" bestFit="1" customWidth="1"/>
    <col min="9" max="9" width="11.421875" style="4" bestFit="1" customWidth="1"/>
    <col min="10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9" s="1" customFormat="1" ht="15.75">
      <c r="A2" s="1" t="s">
        <v>408</v>
      </c>
      <c r="C2" s="6"/>
      <c r="D2" s="7"/>
      <c r="E2" s="7"/>
      <c r="F2" s="8"/>
      <c r="G2" s="8"/>
      <c r="H2" s="9"/>
      <c r="I2" s="16"/>
    </row>
    <row r="3" spans="1:9" s="4" customFormat="1" ht="12" customHeight="1">
      <c r="A3" s="21"/>
      <c r="B3" s="21"/>
      <c r="C3" s="29"/>
      <c r="D3" s="30"/>
      <c r="E3" s="31"/>
      <c r="F3" s="31"/>
      <c r="G3" s="31"/>
      <c r="H3" s="28"/>
      <c r="I3" s="83"/>
    </row>
    <row r="4" spans="2:9" s="18" customFormat="1" ht="15.75">
      <c r="B4" s="1" t="s">
        <v>88</v>
      </c>
      <c r="C4" s="1"/>
      <c r="D4" s="30"/>
      <c r="E4" s="84"/>
      <c r="F4" s="84"/>
      <c r="G4" s="23"/>
      <c r="H4" s="72"/>
      <c r="I4" s="4"/>
    </row>
    <row r="5" spans="2:6" ht="16.5" thickBot="1">
      <c r="B5" s="1">
        <v>1</v>
      </c>
      <c r="C5" s="1" t="s">
        <v>971</v>
      </c>
      <c r="D5" s="30"/>
      <c r="E5" s="84"/>
      <c r="F5" s="84"/>
    </row>
    <row r="6" spans="1:9" s="58" customFormat="1" ht="18" customHeight="1" thickBot="1">
      <c r="A6" s="85" t="s">
        <v>409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61" t="s">
        <v>10</v>
      </c>
      <c r="I6" s="69" t="s">
        <v>13</v>
      </c>
    </row>
    <row r="7" spans="1:9" ht="18" customHeight="1">
      <c r="A7" s="64">
        <v>1</v>
      </c>
      <c r="B7" s="13"/>
      <c r="C7" s="11"/>
      <c r="D7" s="14"/>
      <c r="E7" s="15"/>
      <c r="F7" s="15"/>
      <c r="G7" s="15"/>
      <c r="H7" s="86"/>
      <c r="I7" s="17"/>
    </row>
    <row r="8" spans="1:9" ht="18" customHeight="1">
      <c r="A8" s="64">
        <v>2</v>
      </c>
      <c r="B8" s="13" t="s">
        <v>133</v>
      </c>
      <c r="C8" s="11" t="s">
        <v>639</v>
      </c>
      <c r="D8" s="14">
        <v>38502</v>
      </c>
      <c r="E8" s="15" t="s">
        <v>72</v>
      </c>
      <c r="F8" s="15" t="s">
        <v>73</v>
      </c>
      <c r="G8" s="15" t="s">
        <v>336</v>
      </c>
      <c r="H8" s="86">
        <v>14.28</v>
      </c>
      <c r="I8" s="17" t="s">
        <v>93</v>
      </c>
    </row>
    <row r="9" spans="1:9" ht="18" customHeight="1">
      <c r="A9" s="64">
        <v>3</v>
      </c>
      <c r="B9" s="13" t="s">
        <v>33</v>
      </c>
      <c r="C9" s="11" t="s">
        <v>650</v>
      </c>
      <c r="D9" s="14">
        <v>38948</v>
      </c>
      <c r="E9" s="15" t="s">
        <v>72</v>
      </c>
      <c r="F9" s="15" t="s">
        <v>73</v>
      </c>
      <c r="G9" s="15" t="s">
        <v>336</v>
      </c>
      <c r="H9" s="86">
        <v>13.2</v>
      </c>
      <c r="I9" s="17" t="s">
        <v>93</v>
      </c>
    </row>
    <row r="10" spans="1:9" ht="18" customHeight="1">
      <c r="A10" s="64">
        <v>4</v>
      </c>
      <c r="B10" s="13" t="s">
        <v>648</v>
      </c>
      <c r="C10" s="11" t="s">
        <v>649</v>
      </c>
      <c r="D10" s="14">
        <v>39602</v>
      </c>
      <c r="E10" s="15" t="s">
        <v>72</v>
      </c>
      <c r="F10" s="15" t="s">
        <v>73</v>
      </c>
      <c r="G10" s="15" t="s">
        <v>336</v>
      </c>
      <c r="H10" s="86">
        <v>12.9</v>
      </c>
      <c r="I10" s="17" t="s">
        <v>93</v>
      </c>
    </row>
    <row r="11" spans="1:9" ht="18" customHeight="1">
      <c r="A11" s="64">
        <v>5</v>
      </c>
      <c r="B11" s="13" t="s">
        <v>53</v>
      </c>
      <c r="C11" s="11" t="s">
        <v>247</v>
      </c>
      <c r="D11" s="14" t="s">
        <v>248</v>
      </c>
      <c r="E11" s="15" t="s">
        <v>661</v>
      </c>
      <c r="F11" s="15" t="s">
        <v>38</v>
      </c>
      <c r="G11" s="15"/>
      <c r="H11" s="86">
        <v>11.41</v>
      </c>
      <c r="I11" s="17" t="s">
        <v>249</v>
      </c>
    </row>
    <row r="12" spans="1:9" ht="18" customHeight="1">
      <c r="A12" s="64">
        <v>6</v>
      </c>
      <c r="B12" s="13"/>
      <c r="C12" s="11"/>
      <c r="D12" s="14"/>
      <c r="E12" s="15"/>
      <c r="F12" s="15"/>
      <c r="G12" s="15"/>
      <c r="H12" s="86"/>
      <c r="I12" s="17"/>
    </row>
    <row r="13" spans="2:8" ht="18" customHeight="1" thickBot="1">
      <c r="B13" s="1">
        <v>2</v>
      </c>
      <c r="C13" s="1" t="s">
        <v>971</v>
      </c>
      <c r="H13"/>
    </row>
    <row r="14" spans="1:9" s="58" customFormat="1" ht="18" customHeight="1" thickBot="1">
      <c r="A14" s="85" t="s">
        <v>409</v>
      </c>
      <c r="B14" s="59" t="s">
        <v>4</v>
      </c>
      <c r="C14" s="60" t="s">
        <v>5</v>
      </c>
      <c r="D14" s="61" t="s">
        <v>6</v>
      </c>
      <c r="E14" s="62" t="s">
        <v>7</v>
      </c>
      <c r="F14" s="62" t="s">
        <v>8</v>
      </c>
      <c r="G14" s="62" t="s">
        <v>9</v>
      </c>
      <c r="H14" s="61" t="s">
        <v>10</v>
      </c>
      <c r="I14" s="69" t="s">
        <v>13</v>
      </c>
    </row>
    <row r="15" spans="1:9" ht="18" customHeight="1">
      <c r="A15" s="64">
        <v>1</v>
      </c>
      <c r="B15" s="13"/>
      <c r="C15" s="11"/>
      <c r="D15" s="14"/>
      <c r="E15" s="15"/>
      <c r="F15" s="15"/>
      <c r="G15" s="15"/>
      <c r="H15" s="86"/>
      <c r="I15" s="17"/>
    </row>
    <row r="16" spans="1:9" ht="18" customHeight="1">
      <c r="A16" s="64">
        <v>2</v>
      </c>
      <c r="B16" s="13"/>
      <c r="C16" s="11"/>
      <c r="D16" s="14"/>
      <c r="E16" s="15"/>
      <c r="F16" s="15"/>
      <c r="G16" s="15"/>
      <c r="H16" s="86"/>
      <c r="I16" s="17"/>
    </row>
    <row r="17" spans="1:9" ht="18" customHeight="1">
      <c r="A17" s="64">
        <v>3</v>
      </c>
      <c r="B17" s="13" t="s">
        <v>141</v>
      </c>
      <c r="C17" s="11" t="s">
        <v>142</v>
      </c>
      <c r="D17" s="14" t="s">
        <v>143</v>
      </c>
      <c r="E17" s="15" t="s">
        <v>136</v>
      </c>
      <c r="F17" s="15" t="s">
        <v>137</v>
      </c>
      <c r="G17" s="15"/>
      <c r="H17" s="86">
        <v>10.16</v>
      </c>
      <c r="I17" s="17" t="s">
        <v>138</v>
      </c>
    </row>
    <row r="18" spans="1:9" ht="18" customHeight="1">
      <c r="A18" s="64">
        <v>4</v>
      </c>
      <c r="B18" s="13" t="s">
        <v>171</v>
      </c>
      <c r="C18" s="11" t="s">
        <v>655</v>
      </c>
      <c r="D18" s="14" t="s">
        <v>656</v>
      </c>
      <c r="E18" s="15" t="s">
        <v>72</v>
      </c>
      <c r="F18" s="15" t="s">
        <v>73</v>
      </c>
      <c r="G18" s="15" t="s">
        <v>658</v>
      </c>
      <c r="H18" s="86">
        <v>10.52</v>
      </c>
      <c r="I18" s="17" t="s">
        <v>92</v>
      </c>
    </row>
    <row r="19" spans="1:9" ht="18" customHeight="1">
      <c r="A19" s="64">
        <v>5</v>
      </c>
      <c r="B19" s="13" t="s">
        <v>94</v>
      </c>
      <c r="C19" s="11" t="s">
        <v>322</v>
      </c>
      <c r="D19" s="14" t="s">
        <v>323</v>
      </c>
      <c r="E19" s="15" t="s">
        <v>136</v>
      </c>
      <c r="F19" s="15" t="s">
        <v>137</v>
      </c>
      <c r="G19" s="15"/>
      <c r="H19" s="86">
        <v>12.78</v>
      </c>
      <c r="I19" s="17" t="s">
        <v>138</v>
      </c>
    </row>
    <row r="20" spans="1:9" ht="18" customHeight="1">
      <c r="A20" s="64">
        <v>6</v>
      </c>
      <c r="B20" s="13"/>
      <c r="C20" s="11"/>
      <c r="D20" s="14"/>
      <c r="E20" s="15"/>
      <c r="F20" s="15"/>
      <c r="G20" s="15"/>
      <c r="H20" s="86"/>
      <c r="I20" s="17"/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3.140625" style="21" customWidth="1"/>
    <col min="4" max="4" width="10.7109375" style="22" customWidth="1"/>
    <col min="5" max="5" width="12.57421875" style="23" bestFit="1" customWidth="1"/>
    <col min="6" max="6" width="13.7109375" style="23" customWidth="1"/>
    <col min="7" max="7" width="11.28125" style="23" bestFit="1" customWidth="1"/>
    <col min="8" max="9" width="9.00390625" style="72" bestFit="1" customWidth="1"/>
    <col min="10" max="10" width="4.57421875" style="28" bestFit="1" customWidth="1"/>
    <col min="11" max="11" width="11.421875" style="4" bestFit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1"/>
      <c r="B3" s="21"/>
      <c r="C3" s="29"/>
      <c r="D3" s="30"/>
      <c r="E3" s="31"/>
      <c r="F3" s="31"/>
      <c r="G3" s="31"/>
      <c r="H3" s="28"/>
      <c r="I3" s="28"/>
      <c r="J3" s="28"/>
      <c r="K3" s="83"/>
    </row>
    <row r="4" spans="2:11" s="18" customFormat="1" ht="15.75">
      <c r="B4" s="1" t="s">
        <v>88</v>
      </c>
      <c r="C4" s="1"/>
      <c r="D4" s="30"/>
      <c r="E4" s="84"/>
      <c r="F4" s="84"/>
      <c r="G4" s="23"/>
      <c r="H4" s="72"/>
      <c r="I4" s="72"/>
      <c r="J4" s="28"/>
      <c r="K4" s="4"/>
    </row>
    <row r="5" spans="2:6" ht="16.5" thickBot="1">
      <c r="B5" s="1"/>
      <c r="C5" s="1"/>
      <c r="D5" s="30"/>
      <c r="E5" s="84"/>
      <c r="F5" s="84"/>
    </row>
    <row r="6" spans="1:11" s="58" customFormat="1" ht="18" customHeight="1" thickBot="1">
      <c r="A6" s="85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61" t="s">
        <v>10</v>
      </c>
      <c r="I6" s="61" t="s">
        <v>11</v>
      </c>
      <c r="J6" s="71" t="s">
        <v>12</v>
      </c>
      <c r="K6" s="69" t="s">
        <v>13</v>
      </c>
    </row>
    <row r="7" spans="1:11" ht="18" customHeight="1">
      <c r="A7" s="64">
        <v>1</v>
      </c>
      <c r="B7" s="13" t="s">
        <v>141</v>
      </c>
      <c r="C7" s="11" t="s">
        <v>142</v>
      </c>
      <c r="D7" s="14" t="s">
        <v>143</v>
      </c>
      <c r="E7" s="15" t="s">
        <v>136</v>
      </c>
      <c r="F7" s="15" t="s">
        <v>137</v>
      </c>
      <c r="G7" s="15"/>
      <c r="H7" s="86">
        <v>10.16</v>
      </c>
      <c r="I7" s="152">
        <v>10.18</v>
      </c>
      <c r="J7" s="12" t="str">
        <f>IF(ISBLANK(H7),"",IF(H7&gt;13.34,"",IF(H7&lt;=9.24,"I A",IF(H7&lt;=9.84,"II A",IF(H7&lt;=10.84,"III A",IF(H7&lt;=11.94,"I JA",IF(H7&lt;=12.74,"II JA",IF(H7&lt;=13.34,"III JA"))))))))</f>
        <v>III A</v>
      </c>
      <c r="K7" s="17" t="s">
        <v>138</v>
      </c>
    </row>
    <row r="8" spans="1:11" ht="18" customHeight="1">
      <c r="A8" s="64">
        <v>2</v>
      </c>
      <c r="B8" s="13" t="s">
        <v>171</v>
      </c>
      <c r="C8" s="11" t="s">
        <v>655</v>
      </c>
      <c r="D8" s="14" t="s">
        <v>656</v>
      </c>
      <c r="E8" s="15" t="s">
        <v>72</v>
      </c>
      <c r="F8" s="15" t="s">
        <v>73</v>
      </c>
      <c r="G8" s="15" t="s">
        <v>658</v>
      </c>
      <c r="H8" s="86">
        <v>10.52</v>
      </c>
      <c r="I8" s="152">
        <v>10.55</v>
      </c>
      <c r="J8" s="12" t="str">
        <f>IF(ISBLANK(H8),"",IF(H8&gt;13.34,"",IF(H8&lt;=9.24,"I A",IF(H8&lt;=9.84,"II A",IF(H8&lt;=10.84,"III A",IF(H8&lt;=11.94,"I JA",IF(H8&lt;=12.74,"II JA",IF(H8&lt;=13.34,"III JA"))))))))</f>
        <v>III A</v>
      </c>
      <c r="K8" s="17" t="s">
        <v>92</v>
      </c>
    </row>
    <row r="9" spans="1:11" ht="18" customHeight="1">
      <c r="A9" s="64">
        <v>3</v>
      </c>
      <c r="B9" s="13" t="s">
        <v>53</v>
      </c>
      <c r="C9" s="11" t="s">
        <v>247</v>
      </c>
      <c r="D9" s="14" t="s">
        <v>248</v>
      </c>
      <c r="E9" s="15" t="s">
        <v>661</v>
      </c>
      <c r="F9" s="15" t="s">
        <v>38</v>
      </c>
      <c r="G9" s="15"/>
      <c r="H9" s="152">
        <v>11.41</v>
      </c>
      <c r="I9" s="86">
        <v>10.77</v>
      </c>
      <c r="J9" s="12" t="s">
        <v>975</v>
      </c>
      <c r="K9" s="17" t="s">
        <v>249</v>
      </c>
    </row>
    <row r="10" spans="1:11" ht="18" customHeight="1">
      <c r="A10" s="64">
        <v>4</v>
      </c>
      <c r="B10" s="13" t="s">
        <v>94</v>
      </c>
      <c r="C10" s="11" t="s">
        <v>322</v>
      </c>
      <c r="D10" s="14" t="s">
        <v>323</v>
      </c>
      <c r="E10" s="15" t="s">
        <v>136</v>
      </c>
      <c r="F10" s="15" t="s">
        <v>137</v>
      </c>
      <c r="G10" s="15"/>
      <c r="H10" s="152">
        <v>12.78</v>
      </c>
      <c r="I10" s="86">
        <v>12.73</v>
      </c>
      <c r="J10" s="12" t="s">
        <v>976</v>
      </c>
      <c r="K10" s="17" t="s">
        <v>138</v>
      </c>
    </row>
    <row r="11" spans="1:11" ht="18" customHeight="1">
      <c r="A11" s="64">
        <v>5</v>
      </c>
      <c r="B11" s="13" t="s">
        <v>648</v>
      </c>
      <c r="C11" s="11" t="s">
        <v>649</v>
      </c>
      <c r="D11" s="14">
        <v>39602</v>
      </c>
      <c r="E11" s="15" t="s">
        <v>72</v>
      </c>
      <c r="F11" s="15" t="s">
        <v>73</v>
      </c>
      <c r="G11" s="15" t="s">
        <v>336</v>
      </c>
      <c r="H11" s="152">
        <v>12.9</v>
      </c>
      <c r="I11" s="86">
        <v>12.77</v>
      </c>
      <c r="J11" s="12" t="str">
        <f>IF(ISBLANK(H11),"",IF(H11&gt;13.34,"",IF(H11&lt;=9.24,"I A",IF(H11&lt;=9.84,"II A",IF(H11&lt;=10.84,"III A",IF(H11&lt;=11.94,"I JA",IF(H11&lt;=12.74,"II JA",IF(H11&lt;=13.34,"III JA"))))))))</f>
        <v>III JA</v>
      </c>
      <c r="K11" s="17" t="s">
        <v>93</v>
      </c>
    </row>
    <row r="12" spans="1:11" ht="18" customHeight="1">
      <c r="A12" s="64">
        <v>6</v>
      </c>
      <c r="B12" s="13" t="s">
        <v>33</v>
      </c>
      <c r="C12" s="11" t="s">
        <v>650</v>
      </c>
      <c r="D12" s="14">
        <v>38948</v>
      </c>
      <c r="E12" s="15" t="s">
        <v>72</v>
      </c>
      <c r="F12" s="15" t="s">
        <v>73</v>
      </c>
      <c r="G12" s="15" t="s">
        <v>336</v>
      </c>
      <c r="H12" s="152">
        <v>13.2</v>
      </c>
      <c r="I12" s="86">
        <v>12.84</v>
      </c>
      <c r="J12" s="12" t="str">
        <f>IF(ISBLANK(H12),"",IF(H12&gt;13.34,"",IF(H12&lt;=9.24,"I A",IF(H12&lt;=9.84,"II A",IF(H12&lt;=10.84,"III A",IF(H12&lt;=11.94,"I JA",IF(H12&lt;=12.74,"II JA",IF(H12&lt;=13.34,"III JA"))))))))</f>
        <v>III JA</v>
      </c>
      <c r="K12" s="17" t="s">
        <v>93</v>
      </c>
    </row>
    <row r="13" spans="1:11" ht="18" customHeight="1">
      <c r="A13" s="64">
        <v>7</v>
      </c>
      <c r="B13" s="13" t="s">
        <v>133</v>
      </c>
      <c r="C13" s="11" t="s">
        <v>639</v>
      </c>
      <c r="D13" s="14">
        <v>38502</v>
      </c>
      <c r="E13" s="15" t="s">
        <v>72</v>
      </c>
      <c r="F13" s="15" t="s">
        <v>73</v>
      </c>
      <c r="G13" s="15" t="s">
        <v>336</v>
      </c>
      <c r="H13" s="86">
        <v>14.28</v>
      </c>
      <c r="I13" s="86"/>
      <c r="J13" s="12">
        <f>IF(ISBLANK(H13),"",IF(H13&gt;13.34,"",IF(H13&lt;=9.24,"I A",IF(H13&lt;=9.84,"II A",IF(H13&lt;=10.84,"III A",IF(H13&lt;=11.94,"I JA",IF(H13&lt;=12.74,"II JA",IF(H13&lt;=13.34,"III JA"))))))))</f>
      </c>
      <c r="K13" s="17" t="s">
        <v>93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5.421875" style="21" bestFit="1" customWidth="1"/>
    <col min="4" max="4" width="10.7109375" style="22" customWidth="1"/>
    <col min="5" max="5" width="12.7109375" style="23" bestFit="1" customWidth="1"/>
    <col min="6" max="6" width="12.8515625" style="23" bestFit="1" customWidth="1"/>
    <col min="7" max="7" width="11.28125" style="23" bestFit="1" customWidth="1"/>
    <col min="8" max="8" width="8.140625" style="28" customWidth="1"/>
    <col min="9" max="9" width="14.8515625" style="4" bestFit="1" customWidth="1"/>
    <col min="10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9" s="1" customFormat="1" ht="15.75">
      <c r="A2" s="1" t="s">
        <v>408</v>
      </c>
      <c r="C2" s="6"/>
      <c r="D2" s="7"/>
      <c r="E2" s="7"/>
      <c r="F2" s="8"/>
      <c r="G2" s="8"/>
      <c r="H2" s="9"/>
      <c r="I2" s="16"/>
    </row>
    <row r="3" spans="1:9" s="4" customFormat="1" ht="12" customHeight="1">
      <c r="A3" s="21"/>
      <c r="B3" s="21"/>
      <c r="C3" s="29"/>
      <c r="D3" s="30"/>
      <c r="E3" s="31"/>
      <c r="F3" s="31"/>
      <c r="G3" s="31"/>
      <c r="H3" s="28"/>
      <c r="I3" s="83"/>
    </row>
    <row r="4" spans="2:9" s="18" customFormat="1" ht="15.75">
      <c r="B4" s="1" t="s">
        <v>3</v>
      </c>
      <c r="C4" s="1"/>
      <c r="D4" s="30"/>
      <c r="E4" s="84"/>
      <c r="F4" s="84"/>
      <c r="G4" s="23"/>
      <c r="H4" s="28"/>
      <c r="I4" s="4"/>
    </row>
    <row r="5" spans="2:6" ht="16.5" thickBot="1">
      <c r="B5" s="1">
        <v>1</v>
      </c>
      <c r="C5" s="1" t="s">
        <v>971</v>
      </c>
      <c r="D5" s="30"/>
      <c r="E5" s="84"/>
      <c r="F5" s="84"/>
    </row>
    <row r="6" spans="1:9" s="58" customFormat="1" ht="18" customHeight="1" thickBot="1">
      <c r="A6" s="85" t="s">
        <v>409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61" t="s">
        <v>10</v>
      </c>
      <c r="I6" s="69" t="s">
        <v>13</v>
      </c>
    </row>
    <row r="7" spans="1:9" ht="18" customHeight="1">
      <c r="A7" s="64">
        <v>1</v>
      </c>
      <c r="B7" s="13" t="s">
        <v>37</v>
      </c>
      <c r="C7" s="11" t="s">
        <v>678</v>
      </c>
      <c r="D7" s="14">
        <v>38555</v>
      </c>
      <c r="E7" s="15" t="s">
        <v>41</v>
      </c>
      <c r="F7" s="15" t="s">
        <v>237</v>
      </c>
      <c r="G7" s="15"/>
      <c r="H7" s="86">
        <v>9.88</v>
      </c>
      <c r="I7" s="17" t="s">
        <v>42</v>
      </c>
    </row>
    <row r="8" spans="1:9" ht="18" customHeight="1">
      <c r="A8" s="64">
        <v>2</v>
      </c>
      <c r="B8" s="13" t="s">
        <v>173</v>
      </c>
      <c r="C8" s="11" t="s">
        <v>341</v>
      </c>
      <c r="D8" s="14">
        <v>38392</v>
      </c>
      <c r="E8" s="15" t="s">
        <v>41</v>
      </c>
      <c r="F8" s="15" t="s">
        <v>237</v>
      </c>
      <c r="G8" s="15"/>
      <c r="H8" s="86">
        <v>9.36</v>
      </c>
      <c r="I8" s="17" t="s">
        <v>44</v>
      </c>
    </row>
    <row r="9" spans="1:9" ht="18" customHeight="1">
      <c r="A9" s="64">
        <v>3</v>
      </c>
      <c r="B9" s="13" t="s">
        <v>192</v>
      </c>
      <c r="C9" s="11" t="s">
        <v>193</v>
      </c>
      <c r="D9" s="14">
        <v>38373</v>
      </c>
      <c r="E9" s="15" t="s">
        <v>156</v>
      </c>
      <c r="F9" s="15" t="s">
        <v>157</v>
      </c>
      <c r="G9" s="15"/>
      <c r="H9" s="86">
        <v>8.55</v>
      </c>
      <c r="I9" s="17" t="s">
        <v>620</v>
      </c>
    </row>
    <row r="10" spans="1:9" ht="18" customHeight="1">
      <c r="A10" s="64">
        <v>4</v>
      </c>
      <c r="B10" s="13" t="s">
        <v>467</v>
      </c>
      <c r="C10" s="11" t="s">
        <v>456</v>
      </c>
      <c r="D10" s="14">
        <v>38383</v>
      </c>
      <c r="E10" s="15" t="s">
        <v>453</v>
      </c>
      <c r="F10" s="15" t="s">
        <v>454</v>
      </c>
      <c r="G10" s="15"/>
      <c r="H10" s="86">
        <v>8.96</v>
      </c>
      <c r="I10" s="17" t="s">
        <v>119</v>
      </c>
    </row>
    <row r="11" spans="1:9" ht="18" customHeight="1">
      <c r="A11" s="64">
        <v>5</v>
      </c>
      <c r="B11" s="13" t="s">
        <v>37</v>
      </c>
      <c r="C11" s="11" t="s">
        <v>586</v>
      </c>
      <c r="D11" s="14">
        <v>38551</v>
      </c>
      <c r="E11" s="15" t="s">
        <v>120</v>
      </c>
      <c r="F11" s="15" t="s">
        <v>121</v>
      </c>
      <c r="G11" s="15"/>
      <c r="H11" s="86">
        <v>10.33</v>
      </c>
      <c r="I11" s="17" t="s">
        <v>167</v>
      </c>
    </row>
    <row r="12" spans="1:9" ht="18" customHeight="1">
      <c r="A12" s="64">
        <v>6</v>
      </c>
      <c r="B12" s="13" t="s">
        <v>152</v>
      </c>
      <c r="C12" s="11" t="s">
        <v>590</v>
      </c>
      <c r="D12" s="14">
        <v>38558</v>
      </c>
      <c r="E12" s="15" t="s">
        <v>120</v>
      </c>
      <c r="F12" s="15" t="s">
        <v>121</v>
      </c>
      <c r="G12" s="15"/>
      <c r="H12" s="86">
        <v>9.44</v>
      </c>
      <c r="I12" s="17" t="s">
        <v>591</v>
      </c>
    </row>
    <row r="13" spans="1:9" ht="18" customHeight="1">
      <c r="A13" s="126"/>
      <c r="B13" s="134"/>
      <c r="C13" s="135"/>
      <c r="D13" s="136"/>
      <c r="E13" s="137"/>
      <c r="F13" s="137"/>
      <c r="G13" s="137"/>
      <c r="H13" s="139"/>
      <c r="I13" s="138"/>
    </row>
    <row r="14" spans="2:6" ht="16.5" thickBot="1">
      <c r="B14" s="1">
        <v>2</v>
      </c>
      <c r="C14" s="1" t="s">
        <v>971</v>
      </c>
      <c r="D14" s="30"/>
      <c r="E14" s="84"/>
      <c r="F14" s="84"/>
    </row>
    <row r="15" spans="1:9" s="58" customFormat="1" ht="18" customHeight="1" thickBot="1">
      <c r="A15" s="85" t="s">
        <v>409</v>
      </c>
      <c r="B15" s="59" t="s">
        <v>4</v>
      </c>
      <c r="C15" s="60" t="s">
        <v>5</v>
      </c>
      <c r="D15" s="61" t="s">
        <v>6</v>
      </c>
      <c r="E15" s="62" t="s">
        <v>7</v>
      </c>
      <c r="F15" s="62" t="s">
        <v>8</v>
      </c>
      <c r="G15" s="62" t="s">
        <v>9</v>
      </c>
      <c r="H15" s="61" t="s">
        <v>10</v>
      </c>
      <c r="I15" s="69" t="s">
        <v>13</v>
      </c>
    </row>
    <row r="16" spans="1:9" ht="18" customHeight="1">
      <c r="A16" s="64">
        <v>1</v>
      </c>
      <c r="B16" s="13" t="s">
        <v>253</v>
      </c>
      <c r="C16" s="11" t="s">
        <v>581</v>
      </c>
      <c r="D16" s="14">
        <v>38796</v>
      </c>
      <c r="E16" s="15" t="s">
        <v>120</v>
      </c>
      <c r="F16" s="15" t="s">
        <v>121</v>
      </c>
      <c r="G16" s="15"/>
      <c r="H16" s="86">
        <v>9.92</v>
      </c>
      <c r="I16" s="17" t="s">
        <v>167</v>
      </c>
    </row>
    <row r="17" spans="1:9" ht="18" customHeight="1">
      <c r="A17" s="64">
        <v>2</v>
      </c>
      <c r="B17" s="13" t="s">
        <v>674</v>
      </c>
      <c r="C17" s="11" t="s">
        <v>675</v>
      </c>
      <c r="D17" s="14">
        <v>38629</v>
      </c>
      <c r="E17" s="15" t="s">
        <v>41</v>
      </c>
      <c r="F17" s="15" t="s">
        <v>237</v>
      </c>
      <c r="G17" s="15"/>
      <c r="H17" s="86">
        <v>10.33</v>
      </c>
      <c r="I17" s="17" t="s">
        <v>44</v>
      </c>
    </row>
    <row r="18" spans="1:9" ht="18" customHeight="1">
      <c r="A18" s="64">
        <v>3</v>
      </c>
      <c r="B18" s="13" t="s">
        <v>621</v>
      </c>
      <c r="C18" s="11" t="s">
        <v>622</v>
      </c>
      <c r="D18" s="14">
        <v>38572</v>
      </c>
      <c r="E18" s="15" t="s">
        <v>156</v>
      </c>
      <c r="F18" s="15" t="s">
        <v>157</v>
      </c>
      <c r="G18" s="15"/>
      <c r="H18" s="86">
        <v>9.09</v>
      </c>
      <c r="I18" s="17" t="s">
        <v>620</v>
      </c>
    </row>
    <row r="19" spans="1:9" ht="18" customHeight="1">
      <c r="A19" s="64">
        <v>4</v>
      </c>
      <c r="B19" s="13"/>
      <c r="C19" s="11"/>
      <c r="D19" s="14"/>
      <c r="E19" s="15"/>
      <c r="F19" s="15"/>
      <c r="G19" s="15"/>
      <c r="H19" s="86"/>
      <c r="I19" s="17"/>
    </row>
    <row r="20" spans="1:9" ht="18" customHeight="1">
      <c r="A20" s="64">
        <v>5</v>
      </c>
      <c r="B20" s="13" t="s">
        <v>391</v>
      </c>
      <c r="C20" s="11" t="s">
        <v>679</v>
      </c>
      <c r="D20" s="14">
        <v>38718</v>
      </c>
      <c r="E20" s="15" t="s">
        <v>41</v>
      </c>
      <c r="F20" s="15" t="s">
        <v>237</v>
      </c>
      <c r="G20" s="15"/>
      <c r="H20" s="86">
        <v>10.09</v>
      </c>
      <c r="I20" s="17" t="s">
        <v>42</v>
      </c>
    </row>
    <row r="21" spans="1:9" ht="18" customHeight="1">
      <c r="A21" s="64">
        <v>6</v>
      </c>
      <c r="B21" s="13" t="s">
        <v>360</v>
      </c>
      <c r="C21" s="11" t="s">
        <v>628</v>
      </c>
      <c r="D21" s="14">
        <v>38800</v>
      </c>
      <c r="E21" s="15" t="s">
        <v>156</v>
      </c>
      <c r="F21" s="15" t="s">
        <v>157</v>
      </c>
      <c r="G21" s="15"/>
      <c r="H21" s="86">
        <v>10.26</v>
      </c>
      <c r="I21" s="17" t="s">
        <v>620</v>
      </c>
    </row>
    <row r="22" spans="1:9" ht="18" customHeight="1">
      <c r="A22" s="126"/>
      <c r="B22" s="134"/>
      <c r="C22" s="135"/>
      <c r="D22" s="136"/>
      <c r="E22" s="137"/>
      <c r="F22" s="137"/>
      <c r="G22" s="137"/>
      <c r="H22" s="139"/>
      <c r="I22" s="138"/>
    </row>
    <row r="23" spans="2:6" ht="16.5" thickBot="1">
      <c r="B23" s="1">
        <v>3</v>
      </c>
      <c r="C23" s="1" t="s">
        <v>971</v>
      </c>
      <c r="D23" s="30"/>
      <c r="E23" s="84"/>
      <c r="F23" s="84"/>
    </row>
    <row r="24" spans="1:9" s="58" customFormat="1" ht="18" customHeight="1" thickBot="1">
      <c r="A24" s="85" t="s">
        <v>409</v>
      </c>
      <c r="B24" s="59" t="s">
        <v>4</v>
      </c>
      <c r="C24" s="60" t="s">
        <v>5</v>
      </c>
      <c r="D24" s="61" t="s">
        <v>6</v>
      </c>
      <c r="E24" s="62" t="s">
        <v>7</v>
      </c>
      <c r="F24" s="62" t="s">
        <v>8</v>
      </c>
      <c r="G24" s="62" t="s">
        <v>9</v>
      </c>
      <c r="H24" s="61" t="s">
        <v>10</v>
      </c>
      <c r="I24" s="69" t="s">
        <v>13</v>
      </c>
    </row>
    <row r="25" spans="1:9" ht="18" customHeight="1">
      <c r="A25" s="64">
        <v>1</v>
      </c>
      <c r="B25" s="13" t="s">
        <v>263</v>
      </c>
      <c r="C25" s="11" t="s">
        <v>264</v>
      </c>
      <c r="D25" s="14">
        <v>39014</v>
      </c>
      <c r="E25" s="15" t="s">
        <v>251</v>
      </c>
      <c r="F25" s="15" t="s">
        <v>261</v>
      </c>
      <c r="G25" s="15"/>
      <c r="H25" s="86">
        <v>10.5</v>
      </c>
      <c r="I25" s="17" t="s">
        <v>262</v>
      </c>
    </row>
    <row r="26" spans="1:9" ht="18" customHeight="1">
      <c r="A26" s="64">
        <v>2</v>
      </c>
      <c r="B26" s="13" t="s">
        <v>126</v>
      </c>
      <c r="C26" s="11" t="s">
        <v>970</v>
      </c>
      <c r="D26" s="14">
        <v>38972</v>
      </c>
      <c r="E26" s="15" t="s">
        <v>594</v>
      </c>
      <c r="F26" s="15" t="s">
        <v>124</v>
      </c>
      <c r="G26" s="15"/>
      <c r="H26" s="86">
        <v>9.72</v>
      </c>
      <c r="I26" s="17" t="s">
        <v>213</v>
      </c>
    </row>
    <row r="27" spans="1:9" ht="18" customHeight="1">
      <c r="A27" s="64">
        <v>3</v>
      </c>
      <c r="B27" s="13" t="s">
        <v>56</v>
      </c>
      <c r="C27" s="11" t="s">
        <v>758</v>
      </c>
      <c r="D27" s="14">
        <v>38813</v>
      </c>
      <c r="E27" s="15" t="s">
        <v>47</v>
      </c>
      <c r="F27" s="15" t="s">
        <v>48</v>
      </c>
      <c r="G27" s="15"/>
      <c r="H27" s="86">
        <v>9.26</v>
      </c>
      <c r="I27" s="17" t="s">
        <v>146</v>
      </c>
    </row>
    <row r="28" spans="1:9" ht="18" customHeight="1">
      <c r="A28" s="64">
        <v>4</v>
      </c>
      <c r="B28" s="13" t="s">
        <v>99</v>
      </c>
      <c r="C28" s="11" t="s">
        <v>250</v>
      </c>
      <c r="D28" s="14">
        <v>38896</v>
      </c>
      <c r="E28" s="15" t="s">
        <v>251</v>
      </c>
      <c r="F28" s="15" t="s">
        <v>261</v>
      </c>
      <c r="G28" s="15"/>
      <c r="H28" s="86">
        <v>9.3</v>
      </c>
      <c r="I28" s="17" t="s">
        <v>262</v>
      </c>
    </row>
    <row r="29" spans="1:9" ht="18" customHeight="1">
      <c r="A29" s="64">
        <v>5</v>
      </c>
      <c r="B29" s="13" t="s">
        <v>626</v>
      </c>
      <c r="C29" s="11" t="s">
        <v>627</v>
      </c>
      <c r="D29" s="14">
        <v>38976</v>
      </c>
      <c r="E29" s="15" t="s">
        <v>156</v>
      </c>
      <c r="F29" s="15" t="s">
        <v>157</v>
      </c>
      <c r="G29" s="15"/>
      <c r="H29" s="86">
        <v>9.86</v>
      </c>
      <c r="I29" s="17" t="s">
        <v>620</v>
      </c>
    </row>
    <row r="30" spans="1:9" ht="18" customHeight="1">
      <c r="A30" s="64">
        <v>6</v>
      </c>
      <c r="B30" s="13" t="s">
        <v>151</v>
      </c>
      <c r="C30" s="11" t="s">
        <v>169</v>
      </c>
      <c r="D30" s="14">
        <v>39197</v>
      </c>
      <c r="E30" s="15" t="s">
        <v>156</v>
      </c>
      <c r="F30" s="15" t="s">
        <v>157</v>
      </c>
      <c r="G30" s="15"/>
      <c r="H30" s="86">
        <v>9.87</v>
      </c>
      <c r="I30" s="17" t="s">
        <v>620</v>
      </c>
    </row>
    <row r="31" spans="1:9" ht="18" customHeight="1">
      <c r="A31" s="126"/>
      <c r="B31" s="134"/>
      <c r="C31" s="135"/>
      <c r="D31" s="136"/>
      <c r="E31" s="137"/>
      <c r="F31" s="137"/>
      <c r="G31" s="137"/>
      <c r="H31" s="139"/>
      <c r="I31" s="138"/>
    </row>
    <row r="32" spans="1:9" ht="18" customHeight="1">
      <c r="A32" s="126"/>
      <c r="B32" s="134"/>
      <c r="C32" s="135"/>
      <c r="D32" s="136"/>
      <c r="E32" s="137"/>
      <c r="F32" s="137"/>
      <c r="G32" s="137"/>
      <c r="H32" s="139"/>
      <c r="I32" s="138"/>
    </row>
    <row r="33" spans="2:6" ht="16.5" thickBot="1">
      <c r="B33" s="1">
        <v>4</v>
      </c>
      <c r="C33" s="1" t="s">
        <v>971</v>
      </c>
      <c r="D33" s="30"/>
      <c r="E33" s="84"/>
      <c r="F33" s="84"/>
    </row>
    <row r="34" spans="1:9" s="58" customFormat="1" ht="18" customHeight="1" thickBot="1">
      <c r="A34" s="85" t="s">
        <v>409</v>
      </c>
      <c r="B34" s="59" t="s">
        <v>4</v>
      </c>
      <c r="C34" s="60" t="s">
        <v>5</v>
      </c>
      <c r="D34" s="61" t="s">
        <v>6</v>
      </c>
      <c r="E34" s="62" t="s">
        <v>7</v>
      </c>
      <c r="F34" s="62" t="s">
        <v>8</v>
      </c>
      <c r="G34" s="62" t="s">
        <v>9</v>
      </c>
      <c r="H34" s="61" t="s">
        <v>10</v>
      </c>
      <c r="I34" s="69" t="s">
        <v>13</v>
      </c>
    </row>
    <row r="35" spans="1:9" ht="18" customHeight="1">
      <c r="A35" s="64">
        <v>1</v>
      </c>
      <c r="B35" s="13" t="s">
        <v>126</v>
      </c>
      <c r="C35" s="11" t="s">
        <v>139</v>
      </c>
      <c r="D35" s="14" t="s">
        <v>140</v>
      </c>
      <c r="E35" s="15" t="s">
        <v>136</v>
      </c>
      <c r="F35" s="15" t="s">
        <v>137</v>
      </c>
      <c r="G35" s="15"/>
      <c r="H35" s="86">
        <v>8.29</v>
      </c>
      <c r="I35" s="17" t="s">
        <v>138</v>
      </c>
    </row>
    <row r="36" spans="1:9" ht="18" customHeight="1">
      <c r="A36" s="64">
        <v>2</v>
      </c>
      <c r="B36" s="13" t="s">
        <v>648</v>
      </c>
      <c r="C36" s="11" t="s">
        <v>934</v>
      </c>
      <c r="D36" s="127">
        <v>39917</v>
      </c>
      <c r="E36" s="15" t="s">
        <v>224</v>
      </c>
      <c r="F36" s="15" t="s">
        <v>225</v>
      </c>
      <c r="G36" s="15"/>
      <c r="H36" s="86">
        <v>12.29</v>
      </c>
      <c r="I36" s="17" t="s">
        <v>226</v>
      </c>
    </row>
    <row r="37" spans="1:9" ht="18" customHeight="1">
      <c r="A37" s="64">
        <v>3</v>
      </c>
      <c r="B37" s="13" t="s">
        <v>625</v>
      </c>
      <c r="C37" s="11" t="s">
        <v>159</v>
      </c>
      <c r="D37" s="14">
        <v>39264</v>
      </c>
      <c r="E37" s="15" t="s">
        <v>156</v>
      </c>
      <c r="F37" s="15" t="s">
        <v>157</v>
      </c>
      <c r="G37" s="15"/>
      <c r="H37" s="86">
        <v>10.3</v>
      </c>
      <c r="I37" s="17" t="s">
        <v>620</v>
      </c>
    </row>
    <row r="38" spans="1:9" ht="18" customHeight="1">
      <c r="A38" s="64">
        <v>4</v>
      </c>
      <c r="B38" s="13" t="s">
        <v>623</v>
      </c>
      <c r="C38" s="11" t="s">
        <v>624</v>
      </c>
      <c r="D38" s="14">
        <v>39322</v>
      </c>
      <c r="E38" s="15" t="s">
        <v>156</v>
      </c>
      <c r="F38" s="15" t="s">
        <v>157</v>
      </c>
      <c r="G38" s="15"/>
      <c r="H38" s="86">
        <v>9.24</v>
      </c>
      <c r="I38" s="17" t="s">
        <v>620</v>
      </c>
    </row>
    <row r="39" spans="1:9" ht="18" customHeight="1">
      <c r="A39" s="64">
        <v>5</v>
      </c>
      <c r="B39" s="13" t="s">
        <v>958</v>
      </c>
      <c r="C39" s="11" t="s">
        <v>959</v>
      </c>
      <c r="D39" s="14">
        <v>40161</v>
      </c>
      <c r="E39" s="15" t="s">
        <v>683</v>
      </c>
      <c r="F39" s="15" t="s">
        <v>46</v>
      </c>
      <c r="G39" s="15"/>
      <c r="H39" s="86">
        <v>10.88</v>
      </c>
      <c r="I39" s="17" t="s">
        <v>154</v>
      </c>
    </row>
    <row r="40" spans="1:9" ht="18" customHeight="1">
      <c r="A40" s="64">
        <v>6</v>
      </c>
      <c r="B40" s="13" t="s">
        <v>244</v>
      </c>
      <c r="C40" s="11" t="s">
        <v>274</v>
      </c>
      <c r="D40" s="127" t="s">
        <v>420</v>
      </c>
      <c r="E40" s="15" t="s">
        <v>224</v>
      </c>
      <c r="F40" s="15" t="s">
        <v>225</v>
      </c>
      <c r="G40" s="15"/>
      <c r="H40" s="86">
        <v>9.58</v>
      </c>
      <c r="I40" s="17" t="s">
        <v>226</v>
      </c>
    </row>
    <row r="41" spans="2:6" ht="16.5" thickBot="1">
      <c r="B41" s="1">
        <v>5</v>
      </c>
      <c r="C41" s="1" t="s">
        <v>971</v>
      </c>
      <c r="D41" s="30"/>
      <c r="E41" s="84"/>
      <c r="F41" s="84"/>
    </row>
    <row r="42" spans="1:9" s="58" customFormat="1" ht="18" customHeight="1" thickBot="1">
      <c r="A42" s="85" t="s">
        <v>409</v>
      </c>
      <c r="B42" s="59" t="s">
        <v>4</v>
      </c>
      <c r="C42" s="60" t="s">
        <v>5</v>
      </c>
      <c r="D42" s="61" t="s">
        <v>6</v>
      </c>
      <c r="E42" s="62" t="s">
        <v>7</v>
      </c>
      <c r="F42" s="62" t="s">
        <v>8</v>
      </c>
      <c r="G42" s="62" t="s">
        <v>9</v>
      </c>
      <c r="H42" s="61" t="s">
        <v>10</v>
      </c>
      <c r="I42" s="69" t="s">
        <v>13</v>
      </c>
    </row>
    <row r="43" spans="1:9" ht="18" customHeight="1">
      <c r="A43" s="64">
        <v>1</v>
      </c>
      <c r="B43" s="13" t="s">
        <v>37</v>
      </c>
      <c r="C43" s="11" t="s">
        <v>272</v>
      </c>
      <c r="D43" s="14" t="s">
        <v>273</v>
      </c>
      <c r="E43" s="15" t="s">
        <v>224</v>
      </c>
      <c r="F43" s="15" t="s">
        <v>225</v>
      </c>
      <c r="G43" s="15"/>
      <c r="H43" s="86">
        <v>9.35</v>
      </c>
      <c r="I43" s="17" t="s">
        <v>226</v>
      </c>
    </row>
    <row r="44" spans="1:9" ht="18" customHeight="1">
      <c r="A44" s="64">
        <v>2</v>
      </c>
      <c r="B44" s="13" t="s">
        <v>163</v>
      </c>
      <c r="C44" s="11" t="s">
        <v>512</v>
      </c>
      <c r="D44" s="14" t="s">
        <v>513</v>
      </c>
      <c r="E44" s="15" t="s">
        <v>514</v>
      </c>
      <c r="F44" s="15" t="s">
        <v>515</v>
      </c>
      <c r="G44" s="15"/>
      <c r="H44" s="86">
        <v>10.58</v>
      </c>
      <c r="I44" s="17" t="s">
        <v>516</v>
      </c>
    </row>
    <row r="45" spans="1:9" ht="18" customHeight="1">
      <c r="A45" s="64">
        <v>3</v>
      </c>
      <c r="B45" s="13" t="s">
        <v>23</v>
      </c>
      <c r="C45" s="11" t="s">
        <v>417</v>
      </c>
      <c r="D45" s="14" t="s">
        <v>271</v>
      </c>
      <c r="E45" s="15" t="s">
        <v>251</v>
      </c>
      <c r="F45" s="15" t="s">
        <v>261</v>
      </c>
      <c r="G45" s="15"/>
      <c r="H45" s="86">
        <v>9.41</v>
      </c>
      <c r="I45" s="17" t="s">
        <v>262</v>
      </c>
    </row>
    <row r="46" spans="1:9" ht="18" customHeight="1">
      <c r="A46" s="64">
        <v>4</v>
      </c>
      <c r="B46" s="13" t="s">
        <v>399</v>
      </c>
      <c r="C46" s="11" t="s">
        <v>400</v>
      </c>
      <c r="D46" s="14" t="s">
        <v>439</v>
      </c>
      <c r="E46" s="15" t="s">
        <v>64</v>
      </c>
      <c r="F46" s="15" t="s">
        <v>281</v>
      </c>
      <c r="G46" s="15"/>
      <c r="H46" s="86">
        <v>10.13</v>
      </c>
      <c r="I46" s="17" t="s">
        <v>65</v>
      </c>
    </row>
    <row r="47" spans="1:9" ht="18" customHeight="1">
      <c r="A47" s="64">
        <v>5</v>
      </c>
      <c r="B47" s="13" t="s">
        <v>99</v>
      </c>
      <c r="C47" s="11" t="s">
        <v>670</v>
      </c>
      <c r="D47" s="14" t="s">
        <v>325</v>
      </c>
      <c r="E47" s="15" t="s">
        <v>661</v>
      </c>
      <c r="F47" s="15" t="s">
        <v>38</v>
      </c>
      <c r="G47" s="15"/>
      <c r="H47" s="86">
        <v>9.79</v>
      </c>
      <c r="I47" s="17" t="s">
        <v>249</v>
      </c>
    </row>
    <row r="48" spans="1:9" ht="18" customHeight="1">
      <c r="A48" s="64">
        <v>6</v>
      </c>
      <c r="B48" s="13" t="s">
        <v>595</v>
      </c>
      <c r="C48" s="11" t="s">
        <v>596</v>
      </c>
      <c r="D48" s="14" t="s">
        <v>597</v>
      </c>
      <c r="E48" s="15" t="s">
        <v>594</v>
      </c>
      <c r="F48" s="15" t="s">
        <v>124</v>
      </c>
      <c r="G48" s="15"/>
      <c r="H48" s="86">
        <v>9.31</v>
      </c>
      <c r="I48" s="17" t="s">
        <v>213</v>
      </c>
    </row>
    <row r="49" spans="2:6" ht="16.5" thickBot="1">
      <c r="B49" s="1">
        <v>6</v>
      </c>
      <c r="C49" s="1" t="s">
        <v>971</v>
      </c>
      <c r="D49" s="30"/>
      <c r="E49" s="84"/>
      <c r="F49" s="84"/>
    </row>
    <row r="50" spans="1:9" s="58" customFormat="1" ht="18" customHeight="1" thickBot="1">
      <c r="A50" s="85" t="s">
        <v>409</v>
      </c>
      <c r="B50" s="59" t="s">
        <v>4</v>
      </c>
      <c r="C50" s="60" t="s">
        <v>5</v>
      </c>
      <c r="D50" s="61" t="s">
        <v>6</v>
      </c>
      <c r="E50" s="62" t="s">
        <v>7</v>
      </c>
      <c r="F50" s="62" t="s">
        <v>8</v>
      </c>
      <c r="G50" s="62" t="s">
        <v>9</v>
      </c>
      <c r="H50" s="61" t="s">
        <v>10</v>
      </c>
      <c r="I50" s="69" t="s">
        <v>13</v>
      </c>
    </row>
    <row r="51" spans="1:9" ht="18" customHeight="1">
      <c r="A51" s="64">
        <v>1</v>
      </c>
      <c r="B51" s="13" t="s">
        <v>682</v>
      </c>
      <c r="C51" s="11" t="s">
        <v>667</v>
      </c>
      <c r="D51" s="14" t="s">
        <v>668</v>
      </c>
      <c r="E51" s="15" t="s">
        <v>661</v>
      </c>
      <c r="F51" s="15" t="s">
        <v>38</v>
      </c>
      <c r="G51" s="15"/>
      <c r="H51" s="86">
        <v>10.17</v>
      </c>
      <c r="I51" s="17" t="s">
        <v>249</v>
      </c>
    </row>
    <row r="52" spans="1:9" ht="18" customHeight="1">
      <c r="A52" s="64">
        <v>2</v>
      </c>
      <c r="B52" s="13" t="s">
        <v>330</v>
      </c>
      <c r="C52" s="11" t="s">
        <v>417</v>
      </c>
      <c r="D52" s="14" t="s">
        <v>418</v>
      </c>
      <c r="E52" s="15" t="s">
        <v>251</v>
      </c>
      <c r="F52" s="15" t="s">
        <v>261</v>
      </c>
      <c r="G52" s="15"/>
      <c r="H52" s="86">
        <v>9.87</v>
      </c>
      <c r="I52" s="17" t="s">
        <v>262</v>
      </c>
    </row>
    <row r="53" spans="1:9" ht="18" customHeight="1">
      <c r="A53" s="64">
        <v>3</v>
      </c>
      <c r="B53" s="13" t="s">
        <v>669</v>
      </c>
      <c r="C53" s="11" t="s">
        <v>337</v>
      </c>
      <c r="D53" s="14" t="s">
        <v>502</v>
      </c>
      <c r="E53" s="15" t="s">
        <v>661</v>
      </c>
      <c r="F53" s="15" t="s">
        <v>38</v>
      </c>
      <c r="G53" s="15"/>
      <c r="H53" s="86">
        <v>9.38</v>
      </c>
      <c r="I53" s="17" t="s">
        <v>249</v>
      </c>
    </row>
    <row r="54" spans="1:9" ht="18" customHeight="1">
      <c r="A54" s="64">
        <v>4</v>
      </c>
      <c r="B54" s="13" t="s">
        <v>36</v>
      </c>
      <c r="C54" s="11" t="s">
        <v>483</v>
      </c>
      <c r="D54" s="14" t="s">
        <v>484</v>
      </c>
      <c r="E54" s="15" t="s">
        <v>472</v>
      </c>
      <c r="F54" s="15" t="s">
        <v>473</v>
      </c>
      <c r="G54" s="15"/>
      <c r="H54" s="86">
        <v>10.29</v>
      </c>
      <c r="I54" s="17" t="s">
        <v>474</v>
      </c>
    </row>
    <row r="55" spans="1:9" ht="18" customHeight="1">
      <c r="A55" s="64">
        <v>5</v>
      </c>
      <c r="B55" s="13" t="s">
        <v>23</v>
      </c>
      <c r="C55" s="11" t="s">
        <v>419</v>
      </c>
      <c r="D55" s="14" t="s">
        <v>418</v>
      </c>
      <c r="E55" s="15" t="s">
        <v>251</v>
      </c>
      <c r="F55" s="15" t="s">
        <v>261</v>
      </c>
      <c r="G55" s="15"/>
      <c r="H55" s="86">
        <v>10.79</v>
      </c>
      <c r="I55" s="17" t="s">
        <v>262</v>
      </c>
    </row>
    <row r="56" spans="1:9" ht="18" customHeight="1">
      <c r="A56" s="64">
        <v>6</v>
      </c>
      <c r="B56" s="13" t="s">
        <v>106</v>
      </c>
      <c r="C56" s="11" t="s">
        <v>855</v>
      </c>
      <c r="D56" s="14" t="s">
        <v>832</v>
      </c>
      <c r="E56" s="15" t="s">
        <v>55</v>
      </c>
      <c r="F56" s="15" t="s">
        <v>828</v>
      </c>
      <c r="G56" s="15"/>
      <c r="H56" s="86">
        <v>9.84</v>
      </c>
      <c r="I56" s="17" t="s">
        <v>829</v>
      </c>
    </row>
    <row r="57" spans="2:6" ht="16.5" thickBot="1">
      <c r="B57" s="1">
        <v>7</v>
      </c>
      <c r="C57" s="1" t="s">
        <v>971</v>
      </c>
      <c r="D57" s="30"/>
      <c r="E57" s="84"/>
      <c r="F57" s="84"/>
    </row>
    <row r="58" spans="1:9" s="58" customFormat="1" ht="18" customHeight="1" thickBot="1">
      <c r="A58" s="85" t="s">
        <v>409</v>
      </c>
      <c r="B58" s="59" t="s">
        <v>4</v>
      </c>
      <c r="C58" s="60" t="s">
        <v>5</v>
      </c>
      <c r="D58" s="61" t="s">
        <v>6</v>
      </c>
      <c r="E58" s="62" t="s">
        <v>7</v>
      </c>
      <c r="F58" s="62" t="s">
        <v>8</v>
      </c>
      <c r="G58" s="62" t="s">
        <v>9</v>
      </c>
      <c r="H58" s="61" t="s">
        <v>10</v>
      </c>
      <c r="I58" s="69" t="s">
        <v>13</v>
      </c>
    </row>
    <row r="59" spans="1:9" ht="18" customHeight="1">
      <c r="A59" s="64">
        <v>1</v>
      </c>
      <c r="B59" s="13"/>
      <c r="C59" s="11"/>
      <c r="D59" s="14"/>
      <c r="E59" s="15"/>
      <c r="F59" s="15"/>
      <c r="G59" s="15"/>
      <c r="H59" s="86"/>
      <c r="I59" s="17"/>
    </row>
    <row r="60" spans="1:9" ht="18" customHeight="1">
      <c r="A60" s="64">
        <v>2</v>
      </c>
      <c r="B60" s="13" t="s">
        <v>99</v>
      </c>
      <c r="C60" s="11" t="s">
        <v>616</v>
      </c>
      <c r="D60" s="14" t="s">
        <v>617</v>
      </c>
      <c r="E60" s="15" t="s">
        <v>594</v>
      </c>
      <c r="F60" s="15" t="s">
        <v>124</v>
      </c>
      <c r="G60" s="15"/>
      <c r="H60" s="86">
        <v>9.68</v>
      </c>
      <c r="I60" s="17" t="s">
        <v>604</v>
      </c>
    </row>
    <row r="61" spans="1:9" ht="18" customHeight="1">
      <c r="A61" s="64">
        <v>3</v>
      </c>
      <c r="B61" s="13" t="s">
        <v>329</v>
      </c>
      <c r="C61" s="11" t="s">
        <v>598</v>
      </c>
      <c r="D61" s="14" t="s">
        <v>599</v>
      </c>
      <c r="E61" s="15" t="s">
        <v>594</v>
      </c>
      <c r="F61" s="15" t="s">
        <v>124</v>
      </c>
      <c r="G61" s="15"/>
      <c r="H61" s="86" t="s">
        <v>982</v>
      </c>
      <c r="I61" s="17" t="s">
        <v>213</v>
      </c>
    </row>
    <row r="62" spans="1:9" ht="18" customHeight="1">
      <c r="A62" s="64">
        <v>4</v>
      </c>
      <c r="B62" s="13" t="s">
        <v>421</v>
      </c>
      <c r="C62" s="11" t="s">
        <v>557</v>
      </c>
      <c r="D62" s="14" t="s">
        <v>558</v>
      </c>
      <c r="E62" s="15" t="s">
        <v>136</v>
      </c>
      <c r="F62" s="15" t="s">
        <v>137</v>
      </c>
      <c r="G62" s="15"/>
      <c r="H62" s="86">
        <v>9.06</v>
      </c>
      <c r="I62" s="17" t="s">
        <v>138</v>
      </c>
    </row>
    <row r="63" spans="1:9" ht="18" customHeight="1">
      <c r="A63" s="64">
        <v>5</v>
      </c>
      <c r="B63" s="13" t="s">
        <v>30</v>
      </c>
      <c r="C63" s="11" t="s">
        <v>697</v>
      </c>
      <c r="D63" s="14" t="s">
        <v>698</v>
      </c>
      <c r="E63" s="15" t="s">
        <v>683</v>
      </c>
      <c r="F63" s="15" t="s">
        <v>46</v>
      </c>
      <c r="G63" s="15"/>
      <c r="H63" s="86">
        <v>11</v>
      </c>
      <c r="I63" s="17" t="s">
        <v>154</v>
      </c>
    </row>
    <row r="64" spans="1:9" ht="18" customHeight="1">
      <c r="A64" s="64">
        <v>6</v>
      </c>
      <c r="B64" s="13" t="s">
        <v>254</v>
      </c>
      <c r="C64" s="11" t="s">
        <v>415</v>
      </c>
      <c r="D64" s="14" t="s">
        <v>416</v>
      </c>
      <c r="E64" s="15" t="s">
        <v>251</v>
      </c>
      <c r="F64" s="15" t="s">
        <v>261</v>
      </c>
      <c r="G64" s="15"/>
      <c r="H64" s="86">
        <v>10.55</v>
      </c>
      <c r="I64" s="17" t="s">
        <v>262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5.421875" style="21" bestFit="1" customWidth="1"/>
    <col min="4" max="4" width="10.7109375" style="22" customWidth="1"/>
    <col min="5" max="5" width="12.00390625" style="23" bestFit="1" customWidth="1"/>
    <col min="6" max="6" width="13.7109375" style="23" customWidth="1"/>
    <col min="7" max="7" width="11.28125" style="23" bestFit="1" customWidth="1"/>
    <col min="8" max="8" width="9.00390625" style="72" bestFit="1" customWidth="1"/>
    <col min="9" max="9" width="8.7109375" style="28" hidden="1" customWidth="1"/>
    <col min="10" max="10" width="5.28125" style="28" bestFit="1" customWidth="1"/>
    <col min="11" max="11" width="11.28125" style="4" bestFit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1"/>
      <c r="B3" s="21"/>
      <c r="C3" s="29"/>
      <c r="D3" s="30"/>
      <c r="E3" s="31"/>
      <c r="F3" s="31"/>
      <c r="G3" s="31"/>
      <c r="H3" s="28"/>
      <c r="I3" s="28"/>
      <c r="J3" s="28"/>
      <c r="K3" s="83"/>
    </row>
    <row r="4" spans="2:11" s="18" customFormat="1" ht="15.75">
      <c r="B4" s="1" t="s">
        <v>100</v>
      </c>
      <c r="C4" s="1"/>
      <c r="D4" s="30"/>
      <c r="E4" s="84"/>
      <c r="F4" s="84"/>
      <c r="G4" s="23"/>
      <c r="H4" s="72"/>
      <c r="I4" s="28"/>
      <c r="J4" s="28"/>
      <c r="K4" s="4"/>
    </row>
    <row r="5" spans="2:6" ht="16.5" thickBot="1">
      <c r="B5" s="1"/>
      <c r="C5" s="1"/>
      <c r="D5" s="30"/>
      <c r="E5" s="84"/>
      <c r="F5" s="84"/>
    </row>
    <row r="6" spans="1:11" s="58" customFormat="1" ht="18" customHeight="1" thickBot="1">
      <c r="A6" s="85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61" t="s">
        <v>16</v>
      </c>
      <c r="I6" s="61" t="s">
        <v>11</v>
      </c>
      <c r="J6" s="71" t="s">
        <v>12</v>
      </c>
      <c r="K6" s="69" t="s">
        <v>13</v>
      </c>
    </row>
    <row r="7" spans="1:11" ht="18" customHeight="1">
      <c r="A7" s="64">
        <v>1</v>
      </c>
      <c r="B7" s="13" t="s">
        <v>835</v>
      </c>
      <c r="C7" s="11" t="s">
        <v>836</v>
      </c>
      <c r="D7" s="14" t="s">
        <v>837</v>
      </c>
      <c r="E7" s="15" t="s">
        <v>95</v>
      </c>
      <c r="F7" s="15" t="s">
        <v>838</v>
      </c>
      <c r="G7" s="15" t="s">
        <v>839</v>
      </c>
      <c r="H7" s="86">
        <v>10.27</v>
      </c>
      <c r="I7" s="86"/>
      <c r="J7" s="12" t="str">
        <f>IF(ISBLANK(H7),"",IF(H7&gt;11.8,"",IF(H7&lt;=0,"I A",IF(H7&lt;=0,"II A",IF(H7&lt;=0,"III A",IF(H7&lt;=10.5,"I JA",IF(H7&lt;=11.2,"II JA",IF(H7&lt;=11.8,"III JA"))))))))</f>
        <v>I JA</v>
      </c>
      <c r="K7" s="17" t="s">
        <v>96</v>
      </c>
    </row>
    <row r="8" spans="1:11" ht="18" customHeight="1">
      <c r="A8" s="64">
        <v>2</v>
      </c>
      <c r="B8" s="13" t="s">
        <v>640</v>
      </c>
      <c r="C8" s="11" t="s">
        <v>641</v>
      </c>
      <c r="D8" s="14" t="s">
        <v>642</v>
      </c>
      <c r="E8" s="15" t="s">
        <v>72</v>
      </c>
      <c r="F8" s="15" t="s">
        <v>73</v>
      </c>
      <c r="G8" s="15" t="s">
        <v>658</v>
      </c>
      <c r="H8" s="86">
        <v>11.08</v>
      </c>
      <c r="I8" s="86"/>
      <c r="J8" s="12" t="str">
        <f>IF(ISBLANK(H8),"",IF(H8&gt;11.8,"",IF(H8&lt;=0,"I A",IF(H8&lt;=0,"II A",IF(H8&lt;=0,"III A",IF(H8&lt;=10.5,"I JA",IF(H8&lt;=11.2,"II JA",IF(H8&lt;=11.8,"III JA"))))))))</f>
        <v>II JA</v>
      </c>
      <c r="K8" s="17" t="s">
        <v>92</v>
      </c>
    </row>
    <row r="9" spans="1:11" ht="18" customHeight="1">
      <c r="A9" s="64">
        <v>2</v>
      </c>
      <c r="B9" s="13" t="s">
        <v>63</v>
      </c>
      <c r="C9" s="11" t="s">
        <v>638</v>
      </c>
      <c r="D9" s="14" t="s">
        <v>493</v>
      </c>
      <c r="E9" s="15" t="s">
        <v>72</v>
      </c>
      <c r="F9" s="15" t="s">
        <v>73</v>
      </c>
      <c r="G9" s="15" t="s">
        <v>658</v>
      </c>
      <c r="H9" s="10">
        <v>11.08</v>
      </c>
      <c r="I9" s="10"/>
      <c r="J9" s="12" t="str">
        <f>IF(ISBLANK(H9),"",IF(H9&gt;11.8,"",IF(H9&lt;=0,"I A",IF(H9&lt;=0,"II A",IF(H9&lt;=0,"III A",IF(H9&lt;=10.5,"I JA",IF(H9&lt;=11.2,"II JA",IF(H9&lt;=11.8,"III JA"))))))))</f>
        <v>II JA</v>
      </c>
      <c r="K9" s="17" t="s">
        <v>92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1" customWidth="1"/>
    <col min="3" max="3" width="11.140625" style="21" customWidth="1"/>
    <col min="4" max="4" width="15.421875" style="21" bestFit="1" customWidth="1"/>
    <col min="5" max="5" width="10.7109375" style="22" customWidth="1"/>
    <col min="6" max="6" width="13.421875" style="23" bestFit="1" customWidth="1"/>
    <col min="7" max="7" width="12.8515625" style="23" bestFit="1" customWidth="1"/>
    <col min="8" max="8" width="11.28125" style="23" bestFit="1" customWidth="1"/>
    <col min="9" max="9" width="9.140625" style="72" customWidth="1"/>
    <col min="10" max="10" width="7.00390625" style="72" bestFit="1" customWidth="1"/>
    <col min="11" max="11" width="12.00390625" style="4" bestFit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1"/>
      <c r="B3" s="21"/>
      <c r="C3" s="21"/>
      <c r="D3" s="29"/>
      <c r="E3" s="30"/>
      <c r="F3" s="31"/>
      <c r="G3" s="31"/>
      <c r="H3" s="31"/>
      <c r="I3" s="28"/>
      <c r="J3" s="28"/>
      <c r="K3" s="83"/>
    </row>
    <row r="4" spans="3:10" s="18" customFormat="1" ht="15.75">
      <c r="C4" s="1" t="s">
        <v>105</v>
      </c>
      <c r="D4" s="1"/>
      <c r="E4" s="6"/>
      <c r="F4" s="6"/>
      <c r="G4" s="6"/>
      <c r="H4" s="34"/>
      <c r="I4" s="73"/>
      <c r="J4" s="73"/>
    </row>
    <row r="5" spans="3:10" s="18" customFormat="1" ht="15.75">
      <c r="C5" s="1"/>
      <c r="D5" s="1"/>
      <c r="E5" s="6"/>
      <c r="F5" s="6"/>
      <c r="G5" s="6"/>
      <c r="H5" s="34"/>
      <c r="I5" s="73"/>
      <c r="J5" s="73"/>
    </row>
    <row r="6" spans="1:11" s="58" customFormat="1" ht="18" customHeight="1" thickBot="1">
      <c r="A6" s="38" t="s">
        <v>973</v>
      </c>
      <c r="B6" s="82" t="s">
        <v>20</v>
      </c>
      <c r="C6" s="59" t="s">
        <v>4</v>
      </c>
      <c r="D6" s="60" t="s">
        <v>5</v>
      </c>
      <c r="E6" s="61" t="s">
        <v>6</v>
      </c>
      <c r="F6" s="62" t="s">
        <v>7</v>
      </c>
      <c r="G6" s="62" t="s">
        <v>8</v>
      </c>
      <c r="H6" s="62" t="s">
        <v>9</v>
      </c>
      <c r="I6" s="61" t="s">
        <v>16</v>
      </c>
      <c r="J6" s="71" t="s">
        <v>12</v>
      </c>
      <c r="K6" s="69" t="s">
        <v>13</v>
      </c>
    </row>
    <row r="7" spans="1:11" ht="18" customHeight="1">
      <c r="A7" s="64">
        <v>1</v>
      </c>
      <c r="B7" s="12">
        <v>7</v>
      </c>
      <c r="C7" s="13" t="s">
        <v>36</v>
      </c>
      <c r="D7" s="11" t="s">
        <v>275</v>
      </c>
      <c r="E7" s="14" t="s">
        <v>208</v>
      </c>
      <c r="F7" s="15" t="s">
        <v>107</v>
      </c>
      <c r="G7" s="15" t="s">
        <v>277</v>
      </c>
      <c r="H7" s="15" t="s">
        <v>435</v>
      </c>
      <c r="I7" s="107">
        <v>0.0035104166666666665</v>
      </c>
      <c r="J7" s="125" t="str">
        <f aca="true" t="shared" si="0" ref="J7:J21">IF(ISBLANK(I7),"",IF(I7&lt;=0,"KSM",IF(I7&lt;=0.003125,"I A",IF(I7&lt;=0.00335648148148148,"II A",IF(I7&lt;=0.00364583333333333,"III A",IF(I7&lt;=0.00399305555555556,"I JA",IF(I7&lt;=0.00425925925925926,"II JA",IF(I7&lt;=0.00445601851851852,"III JA"))))))))</f>
        <v>III A</v>
      </c>
      <c r="K7" s="17" t="s">
        <v>108</v>
      </c>
    </row>
    <row r="8" spans="1:11" ht="18" customHeight="1">
      <c r="A8" s="64">
        <v>2</v>
      </c>
      <c r="B8" s="12">
        <v>18</v>
      </c>
      <c r="C8" s="13" t="s">
        <v>160</v>
      </c>
      <c r="D8" s="11" t="s">
        <v>282</v>
      </c>
      <c r="E8" s="14" t="s">
        <v>283</v>
      </c>
      <c r="F8" s="15" t="s">
        <v>64</v>
      </c>
      <c r="G8" s="15" t="s">
        <v>281</v>
      </c>
      <c r="H8" s="15"/>
      <c r="I8" s="107">
        <v>0.0036436342592592592</v>
      </c>
      <c r="J8" s="64" t="str">
        <f t="shared" si="0"/>
        <v>III A</v>
      </c>
      <c r="K8" s="17" t="s">
        <v>65</v>
      </c>
    </row>
    <row r="9" spans="1:11" ht="18" customHeight="1">
      <c r="A9" s="64">
        <v>3</v>
      </c>
      <c r="B9" s="12">
        <v>45</v>
      </c>
      <c r="C9" s="13" t="s">
        <v>125</v>
      </c>
      <c r="D9" s="11" t="s">
        <v>319</v>
      </c>
      <c r="E9" s="14">
        <v>38484</v>
      </c>
      <c r="F9" s="15" t="s">
        <v>90</v>
      </c>
      <c r="G9" s="15" t="s">
        <v>91</v>
      </c>
      <c r="H9" s="15"/>
      <c r="I9" s="107">
        <v>0.0037204861111111115</v>
      </c>
      <c r="J9" s="64" t="str">
        <f t="shared" si="0"/>
        <v>I JA</v>
      </c>
      <c r="K9" s="17" t="s">
        <v>109</v>
      </c>
    </row>
    <row r="10" spans="1:11" ht="18" customHeight="1">
      <c r="A10" s="64">
        <v>4</v>
      </c>
      <c r="B10" s="12">
        <v>43</v>
      </c>
      <c r="C10" s="13" t="s">
        <v>194</v>
      </c>
      <c r="D10" s="11" t="s">
        <v>319</v>
      </c>
      <c r="E10" s="14">
        <v>39141</v>
      </c>
      <c r="F10" s="15" t="s">
        <v>90</v>
      </c>
      <c r="G10" s="15" t="s">
        <v>91</v>
      </c>
      <c r="H10" s="15"/>
      <c r="I10" s="107">
        <v>0.0038655092592592595</v>
      </c>
      <c r="J10" s="64" t="str">
        <f t="shared" si="0"/>
        <v>I JA</v>
      </c>
      <c r="K10" s="17" t="s">
        <v>109</v>
      </c>
    </row>
    <row r="11" spans="1:11" ht="18" customHeight="1">
      <c r="A11" s="64">
        <v>5</v>
      </c>
      <c r="B11" s="12">
        <v>8</v>
      </c>
      <c r="C11" s="13" t="s">
        <v>254</v>
      </c>
      <c r="D11" s="11" t="s">
        <v>276</v>
      </c>
      <c r="E11" s="14" t="s">
        <v>208</v>
      </c>
      <c r="F11" s="15" t="s">
        <v>107</v>
      </c>
      <c r="G11" s="15" t="s">
        <v>277</v>
      </c>
      <c r="H11" s="15" t="s">
        <v>435</v>
      </c>
      <c r="I11" s="107">
        <v>0.003926273148148148</v>
      </c>
      <c r="J11" s="64" t="str">
        <f t="shared" si="0"/>
        <v>I JA</v>
      </c>
      <c r="K11" s="17" t="s">
        <v>108</v>
      </c>
    </row>
    <row r="12" spans="1:11" ht="18" customHeight="1">
      <c r="A12" s="64">
        <v>6</v>
      </c>
      <c r="B12" s="12">
        <v>46</v>
      </c>
      <c r="C12" s="13" t="s">
        <v>160</v>
      </c>
      <c r="D12" s="11" t="s">
        <v>964</v>
      </c>
      <c r="E12" s="14">
        <v>39688</v>
      </c>
      <c r="F12" s="15" t="s">
        <v>90</v>
      </c>
      <c r="G12" s="15" t="s">
        <v>91</v>
      </c>
      <c r="H12" s="15"/>
      <c r="I12" s="107">
        <v>0.003991898148148148</v>
      </c>
      <c r="J12" s="64" t="str">
        <f t="shared" si="0"/>
        <v>I JA</v>
      </c>
      <c r="K12" s="17" t="s">
        <v>109</v>
      </c>
    </row>
    <row r="13" spans="1:11" ht="18" customHeight="1">
      <c r="A13" s="64">
        <v>7</v>
      </c>
      <c r="B13" s="12">
        <v>97</v>
      </c>
      <c r="C13" s="13" t="s">
        <v>804</v>
      </c>
      <c r="D13" s="11" t="s">
        <v>805</v>
      </c>
      <c r="E13" s="14" t="s">
        <v>806</v>
      </c>
      <c r="F13" s="15" t="s">
        <v>372</v>
      </c>
      <c r="G13" s="15" t="s">
        <v>195</v>
      </c>
      <c r="H13" s="15" t="s">
        <v>110</v>
      </c>
      <c r="I13" s="107">
        <v>0.004022453703703704</v>
      </c>
      <c r="J13" s="64" t="str">
        <f t="shared" si="0"/>
        <v>II JA</v>
      </c>
      <c r="K13" s="17" t="s">
        <v>198</v>
      </c>
    </row>
    <row r="14" spans="1:11" ht="18" customHeight="1">
      <c r="A14" s="64">
        <v>8</v>
      </c>
      <c r="B14" s="12">
        <v>19</v>
      </c>
      <c r="C14" s="13" t="s">
        <v>56</v>
      </c>
      <c r="D14" s="11" t="s">
        <v>447</v>
      </c>
      <c r="E14" s="14" t="s">
        <v>448</v>
      </c>
      <c r="F14" s="15" t="s">
        <v>64</v>
      </c>
      <c r="G14" s="15" t="s">
        <v>281</v>
      </c>
      <c r="H14" s="15" t="s">
        <v>39</v>
      </c>
      <c r="I14" s="107">
        <v>0.004027314814814814</v>
      </c>
      <c r="J14" s="64" t="str">
        <f t="shared" si="0"/>
        <v>II JA</v>
      </c>
      <c r="K14" s="17" t="s">
        <v>257</v>
      </c>
    </row>
    <row r="15" spans="1:256" ht="18" customHeight="1">
      <c r="A15" s="64">
        <v>9</v>
      </c>
      <c r="B15" s="12">
        <v>63</v>
      </c>
      <c r="C15" s="13" t="s">
        <v>33</v>
      </c>
      <c r="D15" s="11" t="s">
        <v>321</v>
      </c>
      <c r="E15" s="14" t="s">
        <v>664</v>
      </c>
      <c r="F15" s="15" t="s">
        <v>661</v>
      </c>
      <c r="G15" s="15" t="s">
        <v>38</v>
      </c>
      <c r="H15" s="15"/>
      <c r="I15" s="107">
        <v>0.004146296296296296</v>
      </c>
      <c r="J15" s="64" t="str">
        <f t="shared" si="0"/>
        <v>II JA</v>
      </c>
      <c r="K15" s="17" t="s">
        <v>249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>
      <c r="A16" s="64">
        <v>10</v>
      </c>
      <c r="B16" s="12">
        <v>15</v>
      </c>
      <c r="C16" s="13" t="s">
        <v>945</v>
      </c>
      <c r="D16" s="11" t="s">
        <v>946</v>
      </c>
      <c r="E16" s="14" t="s">
        <v>947</v>
      </c>
      <c r="F16" s="15" t="s">
        <v>24</v>
      </c>
      <c r="G16" s="15" t="s">
        <v>25</v>
      </c>
      <c r="H16" s="15" t="s">
        <v>26</v>
      </c>
      <c r="I16" s="107">
        <v>0.004212152777777777</v>
      </c>
      <c r="J16" s="64" t="str">
        <f t="shared" si="0"/>
        <v>II JA</v>
      </c>
      <c r="K16" s="17" t="s">
        <v>948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8" customHeight="1">
      <c r="A17" s="64">
        <v>11</v>
      </c>
      <c r="B17" s="12">
        <v>20</v>
      </c>
      <c r="C17" s="13" t="s">
        <v>197</v>
      </c>
      <c r="D17" s="11" t="s">
        <v>449</v>
      </c>
      <c r="E17" s="14" t="s">
        <v>450</v>
      </c>
      <c r="F17" s="15" t="s">
        <v>64</v>
      </c>
      <c r="G17" s="15" t="s">
        <v>281</v>
      </c>
      <c r="H17" s="15" t="s">
        <v>39</v>
      </c>
      <c r="I17" s="107">
        <v>0.004212268518518519</v>
      </c>
      <c r="J17" s="64" t="str">
        <f t="shared" si="0"/>
        <v>II JA</v>
      </c>
      <c r="K17" s="17" t="s">
        <v>257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8" customHeight="1">
      <c r="A18" s="64">
        <v>12</v>
      </c>
      <c r="B18" s="12">
        <v>94</v>
      </c>
      <c r="C18" s="13" t="s">
        <v>37</v>
      </c>
      <c r="D18" s="11" t="s">
        <v>797</v>
      </c>
      <c r="E18" s="14" t="s">
        <v>798</v>
      </c>
      <c r="F18" s="15" t="s">
        <v>372</v>
      </c>
      <c r="G18" s="15" t="s">
        <v>195</v>
      </c>
      <c r="H18" s="15" t="s">
        <v>110</v>
      </c>
      <c r="I18" s="107">
        <v>0.004246875</v>
      </c>
      <c r="J18" s="64" t="str">
        <f t="shared" si="0"/>
        <v>II JA</v>
      </c>
      <c r="K18" s="17" t="s">
        <v>198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8" customHeight="1">
      <c r="A19" s="64">
        <v>13</v>
      </c>
      <c r="B19" s="12">
        <v>95</v>
      </c>
      <c r="C19" s="13" t="s">
        <v>147</v>
      </c>
      <c r="D19" s="11" t="s">
        <v>799</v>
      </c>
      <c r="E19" s="14" t="s">
        <v>800</v>
      </c>
      <c r="F19" s="15" t="s">
        <v>372</v>
      </c>
      <c r="G19" s="15" t="s">
        <v>195</v>
      </c>
      <c r="H19" s="15" t="s">
        <v>110</v>
      </c>
      <c r="I19" s="107">
        <v>0.004449074074074074</v>
      </c>
      <c r="J19" s="64" t="str">
        <f t="shared" si="0"/>
        <v>III JA</v>
      </c>
      <c r="K19" s="17" t="s">
        <v>198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8" customHeight="1">
      <c r="A20" s="64">
        <v>14</v>
      </c>
      <c r="B20" s="12">
        <v>96</v>
      </c>
      <c r="C20" s="13" t="s">
        <v>801</v>
      </c>
      <c r="D20" s="11" t="s">
        <v>802</v>
      </c>
      <c r="E20" s="14" t="s">
        <v>803</v>
      </c>
      <c r="F20" s="15" t="s">
        <v>372</v>
      </c>
      <c r="G20" s="15" t="s">
        <v>195</v>
      </c>
      <c r="H20" s="15" t="s">
        <v>110</v>
      </c>
      <c r="I20" s="107">
        <v>0.004461805555555556</v>
      </c>
      <c r="J20" s="143" t="b">
        <f t="shared" si="0"/>
        <v>0</v>
      </c>
      <c r="K20" s="17" t="s">
        <v>198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8" customHeight="1">
      <c r="A21" s="64">
        <v>15</v>
      </c>
      <c r="B21" s="12">
        <v>98</v>
      </c>
      <c r="C21" s="13" t="s">
        <v>99</v>
      </c>
      <c r="D21" s="11" t="s">
        <v>807</v>
      </c>
      <c r="E21" s="14" t="s">
        <v>808</v>
      </c>
      <c r="F21" s="15" t="s">
        <v>372</v>
      </c>
      <c r="G21" s="15" t="s">
        <v>195</v>
      </c>
      <c r="H21" s="15" t="s">
        <v>110</v>
      </c>
      <c r="I21" s="107">
        <v>0.0045261574074074076</v>
      </c>
      <c r="J21" s="143" t="b">
        <f t="shared" si="0"/>
        <v>0</v>
      </c>
      <c r="K21" s="17" t="s">
        <v>198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</sheetData>
  <sheetProtection/>
  <printOptions horizontalCentered="1"/>
  <pageMargins left="0.35433070866141736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2" width="5.7109375" style="21" customWidth="1"/>
    <col min="3" max="3" width="11.140625" style="21" customWidth="1"/>
    <col min="4" max="4" width="15.421875" style="21" bestFit="1" customWidth="1"/>
    <col min="5" max="5" width="10.7109375" style="22" customWidth="1"/>
    <col min="6" max="6" width="13.421875" style="23" bestFit="1" customWidth="1"/>
    <col min="7" max="7" width="12.8515625" style="23" bestFit="1" customWidth="1"/>
    <col min="8" max="8" width="11.28125" style="23" bestFit="1" customWidth="1"/>
    <col min="9" max="9" width="9.140625" style="72" customWidth="1"/>
    <col min="10" max="10" width="6.421875" style="72" bestFit="1" customWidth="1"/>
    <col min="11" max="11" width="12.00390625" style="4" bestFit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1"/>
      <c r="B3" s="21"/>
      <c r="C3" s="21"/>
      <c r="D3" s="29"/>
      <c r="E3" s="30"/>
      <c r="F3" s="31"/>
      <c r="G3" s="31"/>
      <c r="H3" s="31"/>
      <c r="I3" s="28"/>
      <c r="J3" s="28"/>
      <c r="K3" s="83"/>
    </row>
    <row r="4" spans="3:10" s="18" customFormat="1" ht="15.75">
      <c r="C4" s="1" t="s">
        <v>111</v>
      </c>
      <c r="D4" s="1"/>
      <c r="E4" s="6"/>
      <c r="F4" s="6"/>
      <c r="G4" s="6"/>
      <c r="H4" s="34"/>
      <c r="I4" s="73"/>
      <c r="J4" s="73"/>
    </row>
    <row r="5" spans="3:10" s="18" customFormat="1" ht="16.5" thickBot="1">
      <c r="C5" s="1"/>
      <c r="D5" s="1"/>
      <c r="E5" s="6"/>
      <c r="F5" s="6"/>
      <c r="G5" s="6"/>
      <c r="H5" s="34"/>
      <c r="I5" s="73"/>
      <c r="J5" s="73"/>
    </row>
    <row r="6" spans="1:11" s="58" customFormat="1" ht="18" customHeight="1" thickBot="1">
      <c r="A6" s="38" t="s">
        <v>973</v>
      </c>
      <c r="B6" s="82" t="s">
        <v>20</v>
      </c>
      <c r="C6" s="59" t="s">
        <v>4</v>
      </c>
      <c r="D6" s="60" t="s">
        <v>5</v>
      </c>
      <c r="E6" s="61" t="s">
        <v>6</v>
      </c>
      <c r="F6" s="62" t="s">
        <v>7</v>
      </c>
      <c r="G6" s="62" t="s">
        <v>8</v>
      </c>
      <c r="H6" s="62" t="s">
        <v>9</v>
      </c>
      <c r="I6" s="61" t="s">
        <v>16</v>
      </c>
      <c r="J6" s="71" t="s">
        <v>12</v>
      </c>
      <c r="K6" s="69" t="s">
        <v>13</v>
      </c>
    </row>
    <row r="7" spans="1:11" ht="18" customHeight="1">
      <c r="A7" s="64">
        <v>1</v>
      </c>
      <c r="B7" s="12">
        <v>44</v>
      </c>
      <c r="C7" s="13" t="s">
        <v>113</v>
      </c>
      <c r="D7" s="11" t="s">
        <v>182</v>
      </c>
      <c r="E7" s="14">
        <v>38592</v>
      </c>
      <c r="F7" s="15" t="s">
        <v>90</v>
      </c>
      <c r="G7" s="15" t="s">
        <v>91</v>
      </c>
      <c r="H7" s="15"/>
      <c r="I7" s="107">
        <v>0.007367708333333334</v>
      </c>
      <c r="J7" s="125" t="str">
        <f aca="true" t="shared" si="0" ref="J7:J13">IF(ISBLANK(I7),"",IF(I7&lt;=0,"KSM",IF(I7&lt;=0.00590277777777778,"I A",IF(I7&lt;=0.00636574074074074,"II A",IF(I7&lt;=0.00694444444444444,"III A",IF(I7&lt;=0.00752314814814815,"I JA",IF(I7&lt;=0.00821759259259259,"II JA",IF(I7&lt;=0.00868055555555556,"III JA"))))))))</f>
        <v>I JA</v>
      </c>
      <c r="K7" s="17" t="s">
        <v>109</v>
      </c>
    </row>
    <row r="8" spans="1:11" ht="18" customHeight="1">
      <c r="A8" s="64">
        <v>2</v>
      </c>
      <c r="B8" s="12">
        <v>93</v>
      </c>
      <c r="C8" s="13" t="s">
        <v>75</v>
      </c>
      <c r="D8" s="11" t="s">
        <v>114</v>
      </c>
      <c r="E8" s="14" t="s">
        <v>115</v>
      </c>
      <c r="F8" s="15" t="s">
        <v>372</v>
      </c>
      <c r="G8" s="15" t="s">
        <v>195</v>
      </c>
      <c r="H8" s="15" t="s">
        <v>110</v>
      </c>
      <c r="I8" s="107">
        <v>0.007472800925925927</v>
      </c>
      <c r="J8" s="150" t="str">
        <f t="shared" si="0"/>
        <v>I JA</v>
      </c>
      <c r="K8" s="17" t="s">
        <v>198</v>
      </c>
    </row>
    <row r="9" spans="1:13" ht="18" customHeight="1">
      <c r="A9" s="64">
        <v>3</v>
      </c>
      <c r="B9" s="12">
        <v>47</v>
      </c>
      <c r="C9" s="13" t="s">
        <v>546</v>
      </c>
      <c r="D9" s="11" t="s">
        <v>547</v>
      </c>
      <c r="E9" s="14">
        <v>39169</v>
      </c>
      <c r="F9" s="15" t="s">
        <v>90</v>
      </c>
      <c r="G9" s="15" t="s">
        <v>91</v>
      </c>
      <c r="H9" s="15"/>
      <c r="I9" s="107">
        <v>0.007486689814814815</v>
      </c>
      <c r="J9" s="12" t="str">
        <f t="shared" si="0"/>
        <v>I JA</v>
      </c>
      <c r="K9" s="17" t="s">
        <v>109</v>
      </c>
      <c r="M9" s="5"/>
    </row>
    <row r="10" spans="1:11" ht="18" customHeight="1">
      <c r="A10" s="64">
        <v>4</v>
      </c>
      <c r="B10" s="12">
        <v>23</v>
      </c>
      <c r="C10" s="13" t="s">
        <v>104</v>
      </c>
      <c r="D10" s="11" t="s">
        <v>289</v>
      </c>
      <c r="E10" s="14" t="s">
        <v>290</v>
      </c>
      <c r="F10" s="15" t="s">
        <v>64</v>
      </c>
      <c r="G10" s="15" t="s">
        <v>281</v>
      </c>
      <c r="H10" s="15" t="s">
        <v>39</v>
      </c>
      <c r="I10" s="107">
        <v>0.007552893518518518</v>
      </c>
      <c r="J10" s="12" t="str">
        <f t="shared" si="0"/>
        <v>II JA</v>
      </c>
      <c r="K10" s="17" t="s">
        <v>257</v>
      </c>
    </row>
    <row r="11" spans="1:11" ht="18" customHeight="1">
      <c r="A11" s="64">
        <v>5</v>
      </c>
      <c r="B11" s="12">
        <v>40</v>
      </c>
      <c r="C11" s="13" t="s">
        <v>82</v>
      </c>
      <c r="D11" s="11" t="s">
        <v>180</v>
      </c>
      <c r="E11" s="14" t="s">
        <v>181</v>
      </c>
      <c r="F11" s="15" t="s">
        <v>24</v>
      </c>
      <c r="G11" s="15" t="s">
        <v>25</v>
      </c>
      <c r="H11" s="15" t="s">
        <v>26</v>
      </c>
      <c r="I11" s="107">
        <v>0.008174884259259258</v>
      </c>
      <c r="J11" s="12" t="str">
        <f t="shared" si="0"/>
        <v>II JA</v>
      </c>
      <c r="K11" s="17" t="s">
        <v>948</v>
      </c>
    </row>
    <row r="12" spans="1:11" ht="18" customHeight="1">
      <c r="A12" s="64">
        <v>6</v>
      </c>
      <c r="B12" s="12">
        <v>39</v>
      </c>
      <c r="C12" s="13" t="s">
        <v>317</v>
      </c>
      <c r="D12" s="11" t="s">
        <v>953</v>
      </c>
      <c r="E12" s="14" t="s">
        <v>954</v>
      </c>
      <c r="F12" s="15" t="s">
        <v>24</v>
      </c>
      <c r="G12" s="15" t="s">
        <v>25</v>
      </c>
      <c r="H12" s="15" t="s">
        <v>26</v>
      </c>
      <c r="I12" s="107">
        <v>0.008883101851851852</v>
      </c>
      <c r="J12" s="124" t="b">
        <f t="shared" si="0"/>
        <v>0</v>
      </c>
      <c r="K12" s="17" t="s">
        <v>948</v>
      </c>
    </row>
    <row r="13" spans="1:11" ht="18" customHeight="1">
      <c r="A13" s="64">
        <v>7</v>
      </c>
      <c r="B13" s="12">
        <v>22</v>
      </c>
      <c r="C13" s="13" t="s">
        <v>364</v>
      </c>
      <c r="D13" s="11" t="s">
        <v>451</v>
      </c>
      <c r="E13" s="14" t="s">
        <v>452</v>
      </c>
      <c r="F13" s="15" t="s">
        <v>64</v>
      </c>
      <c r="G13" s="15" t="s">
        <v>281</v>
      </c>
      <c r="H13" s="15" t="s">
        <v>39</v>
      </c>
      <c r="I13" s="107">
        <v>0.009634722222222223</v>
      </c>
      <c r="J13" s="124" t="b">
        <f t="shared" si="0"/>
        <v>0</v>
      </c>
      <c r="K13" s="17" t="s">
        <v>257</v>
      </c>
    </row>
  </sheetData>
  <sheetProtection/>
  <printOptions horizontalCentered="1"/>
  <pageMargins left="0.35433070866141736" right="0.15748031496062992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9.140625" style="21" customWidth="1"/>
    <col min="3" max="3" width="13.28125" style="21" customWidth="1"/>
    <col min="4" max="4" width="10.7109375" style="22" customWidth="1"/>
    <col min="5" max="5" width="12.00390625" style="23" bestFit="1" customWidth="1"/>
    <col min="6" max="6" width="12.8515625" style="23" bestFit="1" customWidth="1"/>
    <col min="7" max="7" width="11.57421875" style="24" customWidth="1"/>
    <col min="8" max="18" width="4.7109375" style="21" customWidth="1"/>
    <col min="19" max="19" width="7.00390625" style="21" customWidth="1"/>
    <col min="20" max="20" width="5.8515625" style="21" customWidth="1"/>
    <col min="21" max="21" width="15.421875" style="21" customWidth="1"/>
    <col min="22" max="22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7" s="4" customFormat="1" ht="12" customHeight="1">
      <c r="A3" s="3"/>
      <c r="B3" s="21"/>
      <c r="C3" s="29"/>
      <c r="D3" s="30"/>
      <c r="E3" s="31"/>
      <c r="F3" s="31"/>
      <c r="G3" s="24"/>
    </row>
    <row r="4" spans="1:7" s="18" customFormat="1" ht="16.5" thickBot="1">
      <c r="A4" s="35"/>
      <c r="B4" s="1" t="s">
        <v>116</v>
      </c>
      <c r="C4" s="1"/>
      <c r="D4" s="6"/>
      <c r="E4" s="7"/>
      <c r="F4" s="34"/>
      <c r="G4" s="35"/>
    </row>
    <row r="5" spans="2:18" s="18" customFormat="1" ht="18" customHeight="1" thickBot="1">
      <c r="B5" s="1"/>
      <c r="C5" s="1"/>
      <c r="D5" s="30"/>
      <c r="E5" s="74"/>
      <c r="F5" s="74"/>
      <c r="G5" s="23"/>
      <c r="H5" s="154" t="s">
        <v>117</v>
      </c>
      <c r="I5" s="155"/>
      <c r="J5" s="155"/>
      <c r="K5" s="155"/>
      <c r="L5" s="155"/>
      <c r="M5" s="155"/>
      <c r="N5" s="155"/>
      <c r="O5" s="155"/>
      <c r="P5" s="155"/>
      <c r="Q5" s="155"/>
      <c r="R5" s="156"/>
    </row>
    <row r="6" spans="1:21" s="58" customFormat="1" ht="18" customHeight="1" thickBot="1">
      <c r="A6" s="38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80" t="s">
        <v>9</v>
      </c>
      <c r="H6" s="114">
        <v>1.05</v>
      </c>
      <c r="I6" s="114">
        <v>1.1</v>
      </c>
      <c r="J6" s="114">
        <v>1.15</v>
      </c>
      <c r="K6" s="114">
        <v>1.2</v>
      </c>
      <c r="L6" s="114">
        <v>1.25</v>
      </c>
      <c r="M6" s="114">
        <v>1.3</v>
      </c>
      <c r="N6" s="114">
        <v>1.35</v>
      </c>
      <c r="O6" s="114">
        <v>1.4</v>
      </c>
      <c r="P6" s="114">
        <v>1.45</v>
      </c>
      <c r="Q6" s="114">
        <v>1.5</v>
      </c>
      <c r="R6" s="116">
        <v>1.55</v>
      </c>
      <c r="S6" s="81" t="s">
        <v>118</v>
      </c>
      <c r="T6" s="71" t="s">
        <v>12</v>
      </c>
      <c r="U6" s="69" t="s">
        <v>13</v>
      </c>
    </row>
    <row r="7" spans="1:21" s="20" customFormat="1" ht="18" customHeight="1">
      <c r="A7" s="75">
        <v>1</v>
      </c>
      <c r="B7" s="13" t="s">
        <v>230</v>
      </c>
      <c r="C7" s="11" t="s">
        <v>231</v>
      </c>
      <c r="D7" s="14" t="s">
        <v>232</v>
      </c>
      <c r="E7" s="15" t="s">
        <v>723</v>
      </c>
      <c r="F7" s="15" t="s">
        <v>227</v>
      </c>
      <c r="G7" s="15"/>
      <c r="H7" s="115"/>
      <c r="I7" s="115"/>
      <c r="J7" s="115"/>
      <c r="K7" s="115"/>
      <c r="L7" s="115" t="s">
        <v>977</v>
      </c>
      <c r="M7" s="115" t="s">
        <v>977</v>
      </c>
      <c r="N7" s="115" t="s">
        <v>977</v>
      </c>
      <c r="O7" s="115" t="s">
        <v>977</v>
      </c>
      <c r="P7" s="115" t="s">
        <v>978</v>
      </c>
      <c r="Q7" s="115" t="s">
        <v>978</v>
      </c>
      <c r="R7" s="115" t="s">
        <v>979</v>
      </c>
      <c r="S7" s="79">
        <v>1.55</v>
      </c>
      <c r="T7" s="56" t="str">
        <f aca="true" t="shared" si="0" ref="T7:T14">IF(ISBLANK(S7),"",IF(S7&gt;=1.75,"KSM",IF(S7&gt;=1.65,"I A",IF(S7&gt;=1.5,"II A",IF(S7&gt;=1.39,"III A",IF(S7&gt;=1.3,"I JA",IF(S7&gt;=1.22,"II JA",IF(S7&gt;=1.15,"III JA"))))))))</f>
        <v>II A</v>
      </c>
      <c r="U7" s="17" t="s">
        <v>233</v>
      </c>
    </row>
    <row r="8" spans="1:21" ht="18" customHeight="1">
      <c r="A8" s="75">
        <v>2</v>
      </c>
      <c r="B8" s="13" t="s">
        <v>147</v>
      </c>
      <c r="C8" s="11" t="s">
        <v>315</v>
      </c>
      <c r="D8" s="14" t="s">
        <v>316</v>
      </c>
      <c r="E8" s="15" t="s">
        <v>90</v>
      </c>
      <c r="F8" s="15" t="s">
        <v>91</v>
      </c>
      <c r="G8" s="15"/>
      <c r="H8" s="115"/>
      <c r="I8" s="115"/>
      <c r="J8" s="115"/>
      <c r="K8" s="115"/>
      <c r="L8" s="115"/>
      <c r="M8" s="115" t="s">
        <v>977</v>
      </c>
      <c r="N8" s="115" t="s">
        <v>977</v>
      </c>
      <c r="O8" s="115" t="s">
        <v>977</v>
      </c>
      <c r="P8" s="115" t="s">
        <v>979</v>
      </c>
      <c r="Q8" s="115"/>
      <c r="R8" s="115"/>
      <c r="S8" s="79">
        <v>1.4</v>
      </c>
      <c r="T8" s="56" t="str">
        <f t="shared" si="0"/>
        <v>III A</v>
      </c>
      <c r="U8" s="17" t="s">
        <v>135</v>
      </c>
    </row>
    <row r="9" spans="1:21" s="20" customFormat="1" ht="18" customHeight="1">
      <c r="A9" s="75">
        <v>3</v>
      </c>
      <c r="B9" s="13" t="s">
        <v>955</v>
      </c>
      <c r="C9" s="11" t="s">
        <v>956</v>
      </c>
      <c r="D9" s="14">
        <v>38454</v>
      </c>
      <c r="E9" s="15" t="s">
        <v>76</v>
      </c>
      <c r="F9" s="15" t="s">
        <v>77</v>
      </c>
      <c r="G9" s="15"/>
      <c r="H9" s="115"/>
      <c r="I9" s="115"/>
      <c r="J9" s="115" t="s">
        <v>977</v>
      </c>
      <c r="K9" s="115" t="s">
        <v>978</v>
      </c>
      <c r="L9" s="115" t="s">
        <v>977</v>
      </c>
      <c r="M9" s="115" t="s">
        <v>978</v>
      </c>
      <c r="N9" s="115" t="s">
        <v>980</v>
      </c>
      <c r="O9" s="115" t="s">
        <v>980</v>
      </c>
      <c r="P9" s="115" t="s">
        <v>979</v>
      </c>
      <c r="Q9" s="115"/>
      <c r="R9" s="115"/>
      <c r="S9" s="79">
        <v>1.4</v>
      </c>
      <c r="T9" s="56" t="str">
        <f t="shared" si="0"/>
        <v>III A</v>
      </c>
      <c r="U9" s="17" t="s">
        <v>957</v>
      </c>
    </row>
    <row r="10" spans="1:21" s="20" customFormat="1" ht="18" customHeight="1">
      <c r="A10" s="75">
        <v>4</v>
      </c>
      <c r="B10" s="13" t="s">
        <v>702</v>
      </c>
      <c r="C10" s="11" t="s">
        <v>703</v>
      </c>
      <c r="D10" s="14" t="s">
        <v>704</v>
      </c>
      <c r="E10" s="15" t="s">
        <v>362</v>
      </c>
      <c r="F10" s="15" t="s">
        <v>355</v>
      </c>
      <c r="G10" s="15"/>
      <c r="H10" s="115"/>
      <c r="I10" s="115"/>
      <c r="J10" s="115"/>
      <c r="K10" s="115" t="s">
        <v>977</v>
      </c>
      <c r="L10" s="115" t="s">
        <v>978</v>
      </c>
      <c r="M10" s="115" t="s">
        <v>977</v>
      </c>
      <c r="N10" s="115" t="s">
        <v>979</v>
      </c>
      <c r="O10" s="115"/>
      <c r="P10" s="115"/>
      <c r="Q10" s="115"/>
      <c r="R10" s="115"/>
      <c r="S10" s="79">
        <v>1.3</v>
      </c>
      <c r="T10" s="56" t="str">
        <f t="shared" si="0"/>
        <v>I JA</v>
      </c>
      <c r="U10" s="17" t="s">
        <v>359</v>
      </c>
    </row>
    <row r="11" spans="1:21" ht="18" customHeight="1">
      <c r="A11" s="75">
        <v>5</v>
      </c>
      <c r="B11" s="13" t="s">
        <v>360</v>
      </c>
      <c r="C11" s="11" t="s">
        <v>361</v>
      </c>
      <c r="D11" s="14" t="s">
        <v>701</v>
      </c>
      <c r="E11" s="15" t="s">
        <v>362</v>
      </c>
      <c r="F11" s="15" t="s">
        <v>355</v>
      </c>
      <c r="G11" s="15"/>
      <c r="H11" s="115"/>
      <c r="I11" s="115" t="s">
        <v>977</v>
      </c>
      <c r="J11" s="115" t="s">
        <v>977</v>
      </c>
      <c r="K11" s="115" t="s">
        <v>978</v>
      </c>
      <c r="L11" s="115" t="s">
        <v>977</v>
      </c>
      <c r="M11" s="115" t="s">
        <v>979</v>
      </c>
      <c r="N11" s="115"/>
      <c r="O11" s="115"/>
      <c r="P11" s="115"/>
      <c r="Q11" s="115"/>
      <c r="R11" s="115"/>
      <c r="S11" s="79">
        <v>1.25</v>
      </c>
      <c r="T11" s="56" t="str">
        <f t="shared" si="0"/>
        <v>II JA</v>
      </c>
      <c r="U11" s="17" t="s">
        <v>359</v>
      </c>
    </row>
    <row r="12" spans="1:21" ht="18" customHeight="1">
      <c r="A12" s="75">
        <v>6</v>
      </c>
      <c r="B12" s="13" t="s">
        <v>566</v>
      </c>
      <c r="C12" s="11" t="s">
        <v>563</v>
      </c>
      <c r="D12" s="14" t="s">
        <v>564</v>
      </c>
      <c r="E12" s="15" t="s">
        <v>562</v>
      </c>
      <c r="F12" s="15" t="s">
        <v>567</v>
      </c>
      <c r="G12" s="15"/>
      <c r="H12" s="115"/>
      <c r="I12" s="115" t="s">
        <v>977</v>
      </c>
      <c r="J12" s="115" t="s">
        <v>977</v>
      </c>
      <c r="K12" s="115" t="s">
        <v>980</v>
      </c>
      <c r="L12" s="115" t="s">
        <v>977</v>
      </c>
      <c r="M12" s="115" t="s">
        <v>979</v>
      </c>
      <c r="N12" s="115"/>
      <c r="O12" s="115"/>
      <c r="P12" s="115"/>
      <c r="Q12" s="115"/>
      <c r="R12" s="115"/>
      <c r="S12" s="79">
        <v>1.25</v>
      </c>
      <c r="T12" s="56" t="str">
        <f t="shared" si="0"/>
        <v>II JA</v>
      </c>
      <c r="U12" s="17" t="s">
        <v>568</v>
      </c>
    </row>
    <row r="13" spans="1:21" ht="18" customHeight="1">
      <c r="A13" s="75">
        <v>7</v>
      </c>
      <c r="B13" s="13" t="s">
        <v>53</v>
      </c>
      <c r="C13" s="11" t="s">
        <v>582</v>
      </c>
      <c r="D13" s="14">
        <v>39069</v>
      </c>
      <c r="E13" s="15" t="s">
        <v>120</v>
      </c>
      <c r="F13" s="15" t="s">
        <v>121</v>
      </c>
      <c r="G13" s="15"/>
      <c r="H13" s="115" t="s">
        <v>977</v>
      </c>
      <c r="I13" s="115" t="s">
        <v>978</v>
      </c>
      <c r="J13" s="115" t="s">
        <v>977</v>
      </c>
      <c r="K13" s="115" t="s">
        <v>977</v>
      </c>
      <c r="L13" s="115" t="s">
        <v>978</v>
      </c>
      <c r="M13" s="115" t="s">
        <v>979</v>
      </c>
      <c r="N13" s="115"/>
      <c r="O13" s="115"/>
      <c r="P13" s="115"/>
      <c r="Q13" s="115"/>
      <c r="R13" s="115"/>
      <c r="S13" s="79">
        <v>1.25</v>
      </c>
      <c r="T13" s="56" t="str">
        <f t="shared" si="0"/>
        <v>II JA</v>
      </c>
      <c r="U13" s="17" t="s">
        <v>234</v>
      </c>
    </row>
    <row r="14" spans="1:21" ht="18" customHeight="1">
      <c r="A14" s="75" t="s">
        <v>896</v>
      </c>
      <c r="B14" s="13" t="s">
        <v>176</v>
      </c>
      <c r="C14" s="11" t="s">
        <v>893</v>
      </c>
      <c r="D14" s="14" t="s">
        <v>383</v>
      </c>
      <c r="E14" s="15" t="s">
        <v>894</v>
      </c>
      <c r="F14" s="15" t="s">
        <v>895</v>
      </c>
      <c r="G14" s="15"/>
      <c r="H14" s="115"/>
      <c r="I14" s="115"/>
      <c r="J14" s="115"/>
      <c r="K14" s="115" t="s">
        <v>977</v>
      </c>
      <c r="L14" s="115" t="s">
        <v>977</v>
      </c>
      <c r="M14" s="115" t="s">
        <v>978</v>
      </c>
      <c r="N14" s="115" t="s">
        <v>977</v>
      </c>
      <c r="O14" s="115" t="s">
        <v>979</v>
      </c>
      <c r="P14" s="115"/>
      <c r="Q14" s="115"/>
      <c r="R14" s="115"/>
      <c r="S14" s="79">
        <v>1.35</v>
      </c>
      <c r="T14" s="56" t="str">
        <f t="shared" si="0"/>
        <v>I JA</v>
      </c>
      <c r="U14" s="17" t="s">
        <v>897</v>
      </c>
    </row>
  </sheetData>
  <sheetProtection/>
  <mergeCells count="1">
    <mergeCell ref="H5:R5"/>
  </mergeCells>
  <printOptions horizontalCentered="1"/>
  <pageMargins left="0.1968503937007874" right="0.15748031496062992" top="0.5118110236220472" bottom="0.15748031496062992" header="0.5118110236220472" footer="0.15748031496062992"/>
  <pageSetup horizontalDpi="600" verticalDpi="600" orientation="landscape" paperSize="9" scale="9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9.140625" style="21" customWidth="1"/>
    <col min="3" max="3" width="13.28125" style="21" customWidth="1"/>
    <col min="4" max="4" width="10.7109375" style="22" customWidth="1"/>
    <col min="5" max="5" width="12.7109375" style="23" bestFit="1" customWidth="1"/>
    <col min="6" max="6" width="12.8515625" style="23" bestFit="1" customWidth="1"/>
    <col min="7" max="7" width="11.28125" style="24" bestFit="1" customWidth="1"/>
    <col min="8" max="19" width="4.7109375" style="21" customWidth="1"/>
    <col min="20" max="20" width="7.00390625" style="21" customWidth="1"/>
    <col min="21" max="21" width="5.7109375" style="21" bestFit="1" customWidth="1"/>
    <col min="22" max="22" width="15.00390625" style="21" bestFit="1" customWidth="1"/>
    <col min="23" max="235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7" s="4" customFormat="1" ht="12" customHeight="1">
      <c r="A3" s="3"/>
      <c r="B3" s="21"/>
      <c r="C3" s="29"/>
      <c r="D3" s="30"/>
      <c r="E3" s="31"/>
      <c r="F3" s="31"/>
      <c r="G3" s="24"/>
    </row>
    <row r="4" spans="1:7" s="18" customFormat="1" ht="16.5" thickBot="1">
      <c r="A4" s="35"/>
      <c r="B4" s="1" t="s">
        <v>127</v>
      </c>
      <c r="C4" s="1"/>
      <c r="D4" s="6"/>
      <c r="E4" s="7"/>
      <c r="F4" s="34"/>
      <c r="G4" s="35"/>
    </row>
    <row r="5" spans="2:19" s="18" customFormat="1" ht="18" customHeight="1" thickBot="1">
      <c r="B5" s="1"/>
      <c r="C5" s="1"/>
      <c r="D5" s="30"/>
      <c r="E5" s="74"/>
      <c r="F5" s="74"/>
      <c r="G5" s="23"/>
      <c r="H5" s="154" t="s">
        <v>117</v>
      </c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6"/>
    </row>
    <row r="6" spans="1:22" s="58" customFormat="1" ht="18" customHeight="1" thickBot="1">
      <c r="A6" s="38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80" t="s">
        <v>9</v>
      </c>
      <c r="H6" s="114">
        <v>1.1</v>
      </c>
      <c r="I6" s="114">
        <v>1.15</v>
      </c>
      <c r="J6" s="114">
        <v>1.2</v>
      </c>
      <c r="K6" s="114">
        <v>1.25</v>
      </c>
      <c r="L6" s="114">
        <v>1.3</v>
      </c>
      <c r="M6" s="114">
        <v>1.35</v>
      </c>
      <c r="N6" s="114">
        <v>1.4</v>
      </c>
      <c r="O6" s="114">
        <v>1.45</v>
      </c>
      <c r="P6" s="114">
        <v>1.5</v>
      </c>
      <c r="Q6" s="114">
        <v>1.55</v>
      </c>
      <c r="R6" s="114">
        <v>1.6</v>
      </c>
      <c r="S6" s="116"/>
      <c r="T6" s="81" t="s">
        <v>118</v>
      </c>
      <c r="U6" s="71" t="s">
        <v>12</v>
      </c>
      <c r="V6" s="69" t="s">
        <v>13</v>
      </c>
    </row>
    <row r="7" spans="1:22" ht="18" customHeight="1">
      <c r="A7" s="44">
        <v>1</v>
      </c>
      <c r="B7" s="13" t="s">
        <v>371</v>
      </c>
      <c r="C7" s="11" t="s">
        <v>932</v>
      </c>
      <c r="D7" s="14" t="s">
        <v>933</v>
      </c>
      <c r="E7" s="15" t="s">
        <v>50</v>
      </c>
      <c r="F7" s="15" t="s">
        <v>51</v>
      </c>
      <c r="G7" s="15"/>
      <c r="H7" s="115"/>
      <c r="I7" s="115"/>
      <c r="J7" s="115"/>
      <c r="K7" s="115"/>
      <c r="L7" s="115" t="s">
        <v>977</v>
      </c>
      <c r="M7" s="115" t="s">
        <v>977</v>
      </c>
      <c r="N7" s="115" t="s">
        <v>977</v>
      </c>
      <c r="O7" s="115" t="s">
        <v>977</v>
      </c>
      <c r="P7" s="115" t="s">
        <v>977</v>
      </c>
      <c r="Q7" s="115" t="s">
        <v>977</v>
      </c>
      <c r="R7" s="115" t="s">
        <v>979</v>
      </c>
      <c r="S7" s="115"/>
      <c r="T7" s="79">
        <v>1.55</v>
      </c>
      <c r="U7" s="117" t="str">
        <f aca="true" t="shared" si="0" ref="U7:U15">IF(ISBLANK(T7),"",IF(T7&gt;=2.03,"KSM",IF(T7&gt;=1.9,"I A",IF(T7&gt;=1.75,"II A",IF(T7&gt;=1.6,"III A",IF(T7&gt;=1.47,"I JA",IF(T7&gt;=1.35,"II JA",IF(T7&gt;=1.25,"III JA"))))))))</f>
        <v>I JA</v>
      </c>
      <c r="V7" s="17" t="s">
        <v>931</v>
      </c>
    </row>
    <row r="8" spans="1:22" ht="18" customHeight="1">
      <c r="A8" s="44">
        <v>2</v>
      </c>
      <c r="B8" s="13" t="s">
        <v>298</v>
      </c>
      <c r="C8" s="11" t="s">
        <v>297</v>
      </c>
      <c r="D8" s="14">
        <v>38727</v>
      </c>
      <c r="E8" s="15" t="s">
        <v>453</v>
      </c>
      <c r="F8" s="15" t="s">
        <v>454</v>
      </c>
      <c r="G8" s="15"/>
      <c r="H8" s="115"/>
      <c r="I8" s="115"/>
      <c r="J8" s="115"/>
      <c r="K8" s="115" t="s">
        <v>977</v>
      </c>
      <c r="L8" s="115" t="s">
        <v>977</v>
      </c>
      <c r="M8" s="115" t="s">
        <v>978</v>
      </c>
      <c r="N8" s="115" t="s">
        <v>978</v>
      </c>
      <c r="O8" s="115" t="s">
        <v>978</v>
      </c>
      <c r="P8" s="115" t="s">
        <v>979</v>
      </c>
      <c r="Q8" s="115"/>
      <c r="R8" s="115"/>
      <c r="S8" s="115"/>
      <c r="T8" s="79">
        <v>1.45</v>
      </c>
      <c r="U8" s="117" t="str">
        <f t="shared" si="0"/>
        <v>II JA</v>
      </c>
      <c r="V8" s="17" t="s">
        <v>119</v>
      </c>
    </row>
    <row r="9" spans="1:22" ht="18" customHeight="1">
      <c r="A9" s="44">
        <v>3</v>
      </c>
      <c r="B9" s="13" t="s">
        <v>888</v>
      </c>
      <c r="C9" s="11" t="s">
        <v>929</v>
      </c>
      <c r="D9" s="14" t="s">
        <v>930</v>
      </c>
      <c r="E9" s="15" t="s">
        <v>50</v>
      </c>
      <c r="F9" s="15" t="s">
        <v>51</v>
      </c>
      <c r="G9" s="15"/>
      <c r="H9" s="115"/>
      <c r="I9" s="115" t="s">
        <v>977</v>
      </c>
      <c r="J9" s="115" t="s">
        <v>977</v>
      </c>
      <c r="K9" s="115" t="s">
        <v>977</v>
      </c>
      <c r="L9" s="115" t="s">
        <v>977</v>
      </c>
      <c r="M9" s="115" t="s">
        <v>977</v>
      </c>
      <c r="N9" s="115" t="s">
        <v>977</v>
      </c>
      <c r="O9" s="115" t="s">
        <v>979</v>
      </c>
      <c r="P9" s="115"/>
      <c r="Q9" s="115"/>
      <c r="R9" s="115"/>
      <c r="S9" s="115"/>
      <c r="T9" s="79">
        <v>1.4</v>
      </c>
      <c r="U9" s="117" t="str">
        <f t="shared" si="0"/>
        <v>II JA</v>
      </c>
      <c r="V9" s="17" t="s">
        <v>931</v>
      </c>
    </row>
    <row r="10" spans="1:22" s="20" customFormat="1" ht="18" customHeight="1">
      <c r="A10" s="44">
        <v>4</v>
      </c>
      <c r="B10" s="13" t="s">
        <v>80</v>
      </c>
      <c r="C10" s="11" t="s">
        <v>778</v>
      </c>
      <c r="D10" s="14">
        <v>38419</v>
      </c>
      <c r="E10" s="15" t="s">
        <v>76</v>
      </c>
      <c r="F10" s="15" t="s">
        <v>77</v>
      </c>
      <c r="G10" s="15" t="s">
        <v>218</v>
      </c>
      <c r="H10" s="115" t="s">
        <v>977</v>
      </c>
      <c r="I10" s="115" t="s">
        <v>977</v>
      </c>
      <c r="J10" s="115" t="s">
        <v>977</v>
      </c>
      <c r="K10" s="115" t="s">
        <v>977</v>
      </c>
      <c r="L10" s="115" t="s">
        <v>977</v>
      </c>
      <c r="M10" s="115" t="s">
        <v>977</v>
      </c>
      <c r="N10" s="115" t="s">
        <v>979</v>
      </c>
      <c r="O10" s="115"/>
      <c r="P10" s="115"/>
      <c r="Q10" s="115"/>
      <c r="R10" s="115"/>
      <c r="S10" s="115"/>
      <c r="T10" s="79">
        <v>1.35</v>
      </c>
      <c r="U10" s="117" t="str">
        <f t="shared" si="0"/>
        <v>II JA</v>
      </c>
      <c r="V10" s="17" t="s">
        <v>216</v>
      </c>
    </row>
    <row r="11" spans="1:22" ht="18" customHeight="1">
      <c r="A11" s="44">
        <v>5</v>
      </c>
      <c r="B11" s="13" t="s">
        <v>298</v>
      </c>
      <c r="C11" s="11" t="s">
        <v>461</v>
      </c>
      <c r="D11" s="14">
        <v>38746</v>
      </c>
      <c r="E11" s="15" t="s">
        <v>453</v>
      </c>
      <c r="F11" s="15" t="s">
        <v>454</v>
      </c>
      <c r="G11" s="15"/>
      <c r="H11" s="115"/>
      <c r="I11" s="115"/>
      <c r="J11" s="115" t="s">
        <v>977</v>
      </c>
      <c r="K11" s="115" t="s">
        <v>977</v>
      </c>
      <c r="L11" s="115" t="s">
        <v>977</v>
      </c>
      <c r="M11" s="115" t="s">
        <v>980</v>
      </c>
      <c r="N11" s="115" t="s">
        <v>979</v>
      </c>
      <c r="O11" s="115"/>
      <c r="P11" s="115"/>
      <c r="Q11" s="115"/>
      <c r="R11" s="115"/>
      <c r="S11" s="115"/>
      <c r="T11" s="79">
        <v>1.35</v>
      </c>
      <c r="U11" s="117" t="str">
        <f t="shared" si="0"/>
        <v>II JA</v>
      </c>
      <c r="V11" s="17" t="s">
        <v>119</v>
      </c>
    </row>
    <row r="12" spans="1:22" ht="18" customHeight="1">
      <c r="A12" s="44">
        <v>6</v>
      </c>
      <c r="B12" s="13" t="s">
        <v>382</v>
      </c>
      <c r="C12" s="11" t="s">
        <v>463</v>
      </c>
      <c r="D12" s="14">
        <v>39216</v>
      </c>
      <c r="E12" s="15" t="s">
        <v>453</v>
      </c>
      <c r="F12" s="15" t="s">
        <v>454</v>
      </c>
      <c r="G12" s="15"/>
      <c r="H12" s="115" t="s">
        <v>977</v>
      </c>
      <c r="I12" s="115" t="s">
        <v>977</v>
      </c>
      <c r="J12" s="115" t="s">
        <v>977</v>
      </c>
      <c r="K12" s="115" t="s">
        <v>977</v>
      </c>
      <c r="L12" s="115" t="s">
        <v>978</v>
      </c>
      <c r="M12" s="115" t="s">
        <v>979</v>
      </c>
      <c r="N12" s="115"/>
      <c r="O12" s="115"/>
      <c r="P12" s="115"/>
      <c r="Q12" s="115"/>
      <c r="R12" s="115"/>
      <c r="S12" s="115"/>
      <c r="T12" s="79">
        <v>1.3</v>
      </c>
      <c r="U12" s="117" t="str">
        <f t="shared" si="0"/>
        <v>III JA</v>
      </c>
      <c r="V12" s="17" t="s">
        <v>119</v>
      </c>
    </row>
    <row r="13" spans="1:22" ht="18" customHeight="1">
      <c r="A13" s="44">
        <v>7</v>
      </c>
      <c r="B13" s="13" t="s">
        <v>326</v>
      </c>
      <c r="C13" s="11" t="s">
        <v>327</v>
      </c>
      <c r="D13" s="14">
        <v>38554</v>
      </c>
      <c r="E13" s="15" t="s">
        <v>120</v>
      </c>
      <c r="F13" s="15" t="s">
        <v>121</v>
      </c>
      <c r="G13" s="15"/>
      <c r="H13" s="115" t="s">
        <v>977</v>
      </c>
      <c r="I13" s="115" t="s">
        <v>977</v>
      </c>
      <c r="J13" s="115" t="s">
        <v>977</v>
      </c>
      <c r="K13" s="115" t="s">
        <v>977</v>
      </c>
      <c r="L13" s="115" t="s">
        <v>979</v>
      </c>
      <c r="M13" s="115"/>
      <c r="N13" s="115"/>
      <c r="O13" s="115"/>
      <c r="P13" s="115"/>
      <c r="Q13" s="115"/>
      <c r="R13" s="115"/>
      <c r="S13" s="115"/>
      <c r="T13" s="79">
        <v>1.25</v>
      </c>
      <c r="U13" s="117" t="str">
        <f t="shared" si="0"/>
        <v>III JA</v>
      </c>
      <c r="V13" s="17" t="s">
        <v>122</v>
      </c>
    </row>
    <row r="14" spans="1:22" ht="18" customHeight="1">
      <c r="A14" s="44">
        <v>8</v>
      </c>
      <c r="B14" s="13" t="s">
        <v>587</v>
      </c>
      <c r="C14" s="11" t="s">
        <v>588</v>
      </c>
      <c r="D14" s="14">
        <v>38578</v>
      </c>
      <c r="E14" s="15" t="s">
        <v>120</v>
      </c>
      <c r="F14" s="15" t="s">
        <v>121</v>
      </c>
      <c r="G14" s="15"/>
      <c r="H14" s="115" t="s">
        <v>977</v>
      </c>
      <c r="I14" s="115" t="s">
        <v>978</v>
      </c>
      <c r="J14" s="115" t="s">
        <v>977</v>
      </c>
      <c r="K14" s="115" t="s">
        <v>977</v>
      </c>
      <c r="L14" s="115" t="s">
        <v>979</v>
      </c>
      <c r="M14" s="115"/>
      <c r="N14" s="115"/>
      <c r="O14" s="115"/>
      <c r="P14" s="115"/>
      <c r="Q14" s="115"/>
      <c r="R14" s="115"/>
      <c r="S14" s="115"/>
      <c r="T14" s="79">
        <v>1.25</v>
      </c>
      <c r="U14" s="117" t="str">
        <f t="shared" si="0"/>
        <v>III JA</v>
      </c>
      <c r="V14" s="17" t="s">
        <v>122</v>
      </c>
    </row>
    <row r="15" spans="1:22" s="20" customFormat="1" ht="18" customHeight="1">
      <c r="A15" s="44"/>
      <c r="B15" s="13" t="s">
        <v>542</v>
      </c>
      <c r="C15" s="11" t="s">
        <v>543</v>
      </c>
      <c r="D15" s="14" t="s">
        <v>314</v>
      </c>
      <c r="E15" s="15" t="s">
        <v>90</v>
      </c>
      <c r="F15" s="15" t="s">
        <v>91</v>
      </c>
      <c r="G15" s="15"/>
      <c r="H15" s="115" t="s">
        <v>979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79" t="s">
        <v>983</v>
      </c>
      <c r="U15" s="117" t="str">
        <f t="shared" si="0"/>
        <v>KSM</v>
      </c>
      <c r="V15" s="17" t="s">
        <v>135</v>
      </c>
    </row>
  </sheetData>
  <sheetProtection/>
  <mergeCells count="1">
    <mergeCell ref="H5:S5"/>
  </mergeCells>
  <printOptions horizontalCentered="1"/>
  <pageMargins left="0.1968503937007874" right="0.15748031496062992" top="0.7874015748031497" bottom="0.3937007874015748" header="0.3937007874015748" footer="0.3937007874015748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421875" style="3" customWidth="1"/>
    <col min="2" max="2" width="8.421875" style="21" customWidth="1"/>
    <col min="3" max="3" width="11.28125" style="21" bestFit="1" customWidth="1"/>
    <col min="4" max="4" width="10.7109375" style="22" customWidth="1"/>
    <col min="5" max="5" width="13.28125" style="23" bestFit="1" customWidth="1"/>
    <col min="6" max="6" width="17.57421875" style="23" bestFit="1" customWidth="1"/>
    <col min="7" max="7" width="11.28125" style="24" bestFit="1" customWidth="1"/>
    <col min="8" max="17" width="4.7109375" style="72" customWidth="1"/>
    <col min="18" max="18" width="9.140625" style="21" customWidth="1"/>
    <col min="19" max="19" width="4.7109375" style="21" customWidth="1"/>
    <col min="20" max="238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7" s="4" customFormat="1" ht="12" customHeight="1">
      <c r="A3" s="3"/>
      <c r="B3" s="21"/>
      <c r="C3" s="29"/>
      <c r="D3" s="30"/>
      <c r="E3" s="31"/>
      <c r="F3" s="31"/>
      <c r="G3" s="24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1:17" s="18" customFormat="1" ht="15.75">
      <c r="A4" s="35"/>
      <c r="B4" s="1" t="s">
        <v>129</v>
      </c>
      <c r="C4" s="1"/>
      <c r="D4" s="6"/>
      <c r="E4" s="7"/>
      <c r="F4" s="34"/>
      <c r="G4" s="35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2:17" s="18" customFormat="1" ht="18" customHeight="1">
      <c r="B5" s="1"/>
      <c r="C5" s="1"/>
      <c r="D5" s="30"/>
      <c r="E5" s="74"/>
      <c r="F5" s="74"/>
      <c r="G5" s="23"/>
      <c r="H5" s="154" t="s">
        <v>117</v>
      </c>
      <c r="I5" s="155"/>
      <c r="J5" s="155"/>
      <c r="K5" s="155"/>
      <c r="L5" s="155"/>
      <c r="M5" s="155"/>
      <c r="N5" s="155"/>
      <c r="O5" s="155"/>
      <c r="P5" s="155"/>
      <c r="Q5" s="156"/>
    </row>
    <row r="6" spans="1:20" s="19" customFormat="1" ht="18" customHeight="1">
      <c r="A6" s="38" t="s">
        <v>973</v>
      </c>
      <c r="B6" s="39" t="s">
        <v>4</v>
      </c>
      <c r="C6" s="40" t="s">
        <v>5</v>
      </c>
      <c r="D6" s="41" t="s">
        <v>6</v>
      </c>
      <c r="E6" s="42" t="s">
        <v>7</v>
      </c>
      <c r="F6" s="42" t="s">
        <v>8</v>
      </c>
      <c r="G6" s="42" t="s">
        <v>9</v>
      </c>
      <c r="H6" s="114">
        <v>1.6</v>
      </c>
      <c r="I6" s="114">
        <v>1.7</v>
      </c>
      <c r="J6" s="114">
        <v>1.8</v>
      </c>
      <c r="K6" s="114">
        <v>1.9</v>
      </c>
      <c r="L6" s="114">
        <v>2</v>
      </c>
      <c r="M6" s="114">
        <v>2.1</v>
      </c>
      <c r="N6" s="114">
        <v>2.2</v>
      </c>
      <c r="O6" s="114"/>
      <c r="P6" s="114"/>
      <c r="Q6" s="116"/>
      <c r="R6" s="76" t="s">
        <v>118</v>
      </c>
      <c r="S6" s="61" t="s">
        <v>12</v>
      </c>
      <c r="T6" s="77" t="s">
        <v>13</v>
      </c>
    </row>
    <row r="7" spans="1:20" s="20" customFormat="1" ht="18" customHeight="1">
      <c r="A7" s="75">
        <v>1</v>
      </c>
      <c r="B7" s="13" t="s">
        <v>71</v>
      </c>
      <c r="C7" s="11" t="s">
        <v>215</v>
      </c>
      <c r="D7" s="14">
        <v>38645</v>
      </c>
      <c r="E7" s="15" t="s">
        <v>76</v>
      </c>
      <c r="F7" s="15" t="s">
        <v>77</v>
      </c>
      <c r="G7" s="15" t="s">
        <v>130</v>
      </c>
      <c r="H7" s="115" t="s">
        <v>977</v>
      </c>
      <c r="I7" s="115" t="s">
        <v>977</v>
      </c>
      <c r="J7" s="115" t="s">
        <v>977</v>
      </c>
      <c r="K7" s="115" t="s">
        <v>977</v>
      </c>
      <c r="L7" s="115" t="s">
        <v>977</v>
      </c>
      <c r="M7" s="115" t="s">
        <v>977</v>
      </c>
      <c r="N7" s="115" t="s">
        <v>979</v>
      </c>
      <c r="O7" s="115"/>
      <c r="P7" s="115"/>
      <c r="Q7" s="115"/>
      <c r="R7" s="79">
        <v>2.1</v>
      </c>
      <c r="S7" s="147" t="str">
        <f>IF(ISBLANK(R7),"",IF(R7&gt;=4.6,"KSM",IF(R7&gt;=4.1,"I A",IF(R7&gt;=3.5,"II A",IF(R7&gt;=3.05,"III A",IF(R7&gt;=2.6,"I JA",IF(R7&gt;=2.2,"II JA",IF(R7&gt;=1.9,"III JA"))))))))</f>
        <v>III JA</v>
      </c>
      <c r="T7" s="17" t="s">
        <v>131</v>
      </c>
    </row>
    <row r="8" spans="1:20" s="20" customFormat="1" ht="18" customHeight="1">
      <c r="A8" s="44">
        <v>2</v>
      </c>
      <c r="B8" s="13" t="s">
        <v>75</v>
      </c>
      <c r="C8" s="11" t="s">
        <v>366</v>
      </c>
      <c r="D8" s="14">
        <v>38378</v>
      </c>
      <c r="E8" s="15" t="s">
        <v>76</v>
      </c>
      <c r="F8" s="15" t="s">
        <v>77</v>
      </c>
      <c r="G8" s="15" t="s">
        <v>130</v>
      </c>
      <c r="H8" s="115" t="s">
        <v>977</v>
      </c>
      <c r="I8" s="115" t="s">
        <v>977</v>
      </c>
      <c r="J8" s="115" t="s">
        <v>977</v>
      </c>
      <c r="K8" s="115" t="s">
        <v>978</v>
      </c>
      <c r="L8" s="115" t="s">
        <v>978</v>
      </c>
      <c r="M8" s="115" t="s">
        <v>979</v>
      </c>
      <c r="N8" s="115"/>
      <c r="O8" s="115"/>
      <c r="P8" s="115"/>
      <c r="Q8" s="115"/>
      <c r="R8" s="78">
        <v>2</v>
      </c>
      <c r="S8" s="147" t="str">
        <f>IF(ISBLANK(R8),"",IF(R8&gt;=4.6,"KSM",IF(R8&gt;=4.1,"I A",IF(R8&gt;=3.5,"II A",IF(R8&gt;=3.05,"III A",IF(R8&gt;=2.6,"I JA",IF(R8&gt;=2.2,"II JA",IF(R8&gt;=1.9,"III JA"))))))))</f>
        <v>III JA</v>
      </c>
      <c r="T8" s="17" t="s">
        <v>131</v>
      </c>
    </row>
    <row r="9" spans="1:20" s="20" customFormat="1" ht="18" customHeight="1">
      <c r="A9" s="75">
        <v>3</v>
      </c>
      <c r="B9" s="13" t="s">
        <v>344</v>
      </c>
      <c r="C9" s="11" t="s">
        <v>367</v>
      </c>
      <c r="D9" s="14">
        <v>39201</v>
      </c>
      <c r="E9" s="15" t="s">
        <v>76</v>
      </c>
      <c r="F9" s="15" t="s">
        <v>77</v>
      </c>
      <c r="G9" s="15" t="s">
        <v>130</v>
      </c>
      <c r="H9" s="115" t="s">
        <v>977</v>
      </c>
      <c r="I9" s="115" t="s">
        <v>977</v>
      </c>
      <c r="J9" s="115" t="s">
        <v>978</v>
      </c>
      <c r="K9" s="115" t="s">
        <v>977</v>
      </c>
      <c r="L9" s="115" t="s">
        <v>980</v>
      </c>
      <c r="M9" s="115" t="s">
        <v>979</v>
      </c>
      <c r="N9" s="115"/>
      <c r="O9" s="115"/>
      <c r="P9" s="115"/>
      <c r="Q9" s="115"/>
      <c r="R9" s="79">
        <v>2</v>
      </c>
      <c r="S9" s="147" t="str">
        <f>IF(ISBLANK(R9),"",IF(R9&gt;=4.6,"KSM",IF(R9&gt;=4.1,"I A",IF(R9&gt;=3.5,"II A",IF(R9&gt;=3.05,"III A",IF(R9&gt;=2.6,"I JA",IF(R9&gt;=2.2,"II JA",IF(R9&gt;=1.9,"III JA"))))))))</f>
        <v>III JA</v>
      </c>
      <c r="T9" s="17" t="s">
        <v>131</v>
      </c>
    </row>
  </sheetData>
  <sheetProtection/>
  <mergeCells count="1">
    <mergeCell ref="H5:Q5"/>
  </mergeCells>
  <printOptions horizontalCentered="1"/>
  <pageMargins left="0.19652777777777777" right="0.15694444444444444" top="0.5111111111111111" bottom="0.15694444444444444" header="0.5111111111111111" footer="0.15694444444444444"/>
  <pageSetup horizontalDpi="600" verticalDpi="600" orientation="landscape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1" customWidth="1"/>
    <col min="2" max="2" width="9.421875" style="21" customWidth="1"/>
    <col min="3" max="3" width="13.421875" style="21" bestFit="1" customWidth="1"/>
    <col min="4" max="4" width="10.7109375" style="22" customWidth="1"/>
    <col min="5" max="5" width="13.7109375" style="23" bestFit="1" customWidth="1"/>
    <col min="6" max="6" width="12.8515625" style="23" bestFit="1" customWidth="1"/>
    <col min="7" max="7" width="10.7109375" style="24" customWidth="1"/>
    <col min="8" max="10" width="4.7109375" style="26" customWidth="1"/>
    <col min="11" max="11" width="4.7109375" style="26" hidden="1" customWidth="1"/>
    <col min="12" max="14" width="4.7109375" style="26" customWidth="1"/>
    <col min="15" max="15" width="9.28125" style="27" bestFit="1" customWidth="1"/>
    <col min="16" max="16" width="6.421875" style="28" bestFit="1" customWidth="1"/>
    <col min="17" max="17" width="12.8515625" style="4" bestFit="1" customWidth="1"/>
    <col min="18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6" s="4" customFormat="1" ht="12" customHeight="1">
      <c r="A3" s="21"/>
      <c r="B3" s="21"/>
      <c r="C3" s="29"/>
      <c r="D3" s="30"/>
      <c r="E3" s="31"/>
      <c r="F3" s="31"/>
      <c r="G3" s="24"/>
      <c r="H3" s="27"/>
      <c r="I3" s="27"/>
      <c r="J3" s="27"/>
      <c r="K3" s="27"/>
      <c r="L3" s="27"/>
      <c r="M3" s="27"/>
      <c r="N3" s="27"/>
      <c r="O3" s="27"/>
      <c r="P3" s="28"/>
    </row>
    <row r="4" spans="2:16" s="18" customFormat="1" ht="16.5" thickBot="1">
      <c r="B4" s="1" t="s">
        <v>132</v>
      </c>
      <c r="D4" s="33"/>
      <c r="E4" s="34"/>
      <c r="F4" s="34"/>
      <c r="G4" s="35"/>
      <c r="H4" s="46"/>
      <c r="I4" s="46"/>
      <c r="J4" s="46"/>
      <c r="K4" s="46"/>
      <c r="L4" s="46"/>
      <c r="M4" s="46"/>
      <c r="N4" s="46"/>
      <c r="O4" s="47"/>
      <c r="P4" s="9"/>
    </row>
    <row r="5" spans="4:16" s="4" customFormat="1" ht="18" customHeight="1" thickBot="1">
      <c r="D5" s="22"/>
      <c r="H5" s="157" t="s">
        <v>117</v>
      </c>
      <c r="I5" s="158"/>
      <c r="J5" s="158"/>
      <c r="K5" s="158"/>
      <c r="L5" s="158"/>
      <c r="M5" s="158"/>
      <c r="N5" s="159"/>
      <c r="O5" s="65"/>
      <c r="P5" s="66"/>
    </row>
    <row r="6" spans="1:17" s="58" customFormat="1" ht="18" customHeight="1" thickBot="1">
      <c r="A6" s="38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63">
        <v>1</v>
      </c>
      <c r="I6" s="51">
        <v>2</v>
      </c>
      <c r="J6" s="51">
        <v>3</v>
      </c>
      <c r="K6" s="51" t="s">
        <v>19</v>
      </c>
      <c r="L6" s="51">
        <v>4</v>
      </c>
      <c r="M6" s="51">
        <v>5</v>
      </c>
      <c r="N6" s="68">
        <v>6</v>
      </c>
      <c r="O6" s="70" t="s">
        <v>16</v>
      </c>
      <c r="P6" s="71" t="s">
        <v>12</v>
      </c>
      <c r="Q6" s="69" t="s">
        <v>13</v>
      </c>
    </row>
    <row r="7" spans="1:17" ht="18" customHeight="1">
      <c r="A7" s="64">
        <v>1</v>
      </c>
      <c r="B7" s="13" t="s">
        <v>56</v>
      </c>
      <c r="C7" s="11" t="s">
        <v>235</v>
      </c>
      <c r="D7" s="14">
        <v>38682</v>
      </c>
      <c r="E7" s="15" t="s">
        <v>120</v>
      </c>
      <c r="F7" s="15" t="s">
        <v>121</v>
      </c>
      <c r="G7" s="15"/>
      <c r="H7" s="55">
        <v>4.71</v>
      </c>
      <c r="I7" s="55">
        <v>4.68</v>
      </c>
      <c r="J7" s="55">
        <v>4.88</v>
      </c>
      <c r="K7" s="55"/>
      <c r="L7" s="55">
        <v>4.69</v>
      </c>
      <c r="M7" s="55">
        <v>4.72</v>
      </c>
      <c r="N7" s="55">
        <v>4.95</v>
      </c>
      <c r="O7" s="149">
        <f aca="true" t="shared" si="0" ref="O7:O34">MAX(H7:N7)</f>
        <v>4.95</v>
      </c>
      <c r="P7" s="56" t="str">
        <f aca="true" t="shared" si="1" ref="P7:P34">IF(ISBLANK(O7),"",IF(O7&gt;=6,"KSM",IF(O7&gt;=5.6,"I A",IF(O7&gt;=5.15,"II A",IF(O7&gt;=4.6,"III A",IF(O7&gt;=4.2,"I JA",IF(O7&gt;=3.85,"II JA",IF(O7&gt;=3.6,"III JA"))))))))</f>
        <v>III A</v>
      </c>
      <c r="Q7" s="17" t="s">
        <v>585</v>
      </c>
    </row>
    <row r="8" spans="1:17" ht="18" customHeight="1">
      <c r="A8" s="64">
        <v>2</v>
      </c>
      <c r="B8" s="13" t="s">
        <v>287</v>
      </c>
      <c r="C8" s="11" t="s">
        <v>657</v>
      </c>
      <c r="D8" s="14">
        <v>38456</v>
      </c>
      <c r="E8" s="15" t="s">
        <v>72</v>
      </c>
      <c r="F8" s="15" t="s">
        <v>73</v>
      </c>
      <c r="G8" s="15" t="s">
        <v>336</v>
      </c>
      <c r="H8" s="55">
        <v>4.48</v>
      </c>
      <c r="I8" s="55">
        <v>4.64</v>
      </c>
      <c r="J8" s="55">
        <v>4.39</v>
      </c>
      <c r="K8" s="55"/>
      <c r="L8" s="55" t="s">
        <v>981</v>
      </c>
      <c r="M8" s="55">
        <v>4.56</v>
      </c>
      <c r="N8" s="55">
        <v>4.69</v>
      </c>
      <c r="O8" s="149">
        <f t="shared" si="0"/>
        <v>4.69</v>
      </c>
      <c r="P8" s="56" t="str">
        <f t="shared" si="1"/>
        <v>III A</v>
      </c>
      <c r="Q8" s="17" t="s">
        <v>93</v>
      </c>
    </row>
    <row r="9" spans="1:17" ht="18" customHeight="1">
      <c r="A9" s="64">
        <v>3</v>
      </c>
      <c r="B9" s="13" t="s">
        <v>763</v>
      </c>
      <c r="C9" s="11" t="s">
        <v>764</v>
      </c>
      <c r="D9" s="14">
        <v>38859</v>
      </c>
      <c r="E9" s="15" t="s">
        <v>47</v>
      </c>
      <c r="F9" s="15" t="s">
        <v>48</v>
      </c>
      <c r="G9" s="15"/>
      <c r="H9" s="55" t="s">
        <v>981</v>
      </c>
      <c r="I9" s="55">
        <v>4.25</v>
      </c>
      <c r="J9" s="55">
        <v>4.32</v>
      </c>
      <c r="K9" s="55"/>
      <c r="L9" s="55">
        <v>4.47</v>
      </c>
      <c r="M9" s="55">
        <v>4.63</v>
      </c>
      <c r="N9" s="55">
        <v>4.44</v>
      </c>
      <c r="O9" s="149">
        <f t="shared" si="0"/>
        <v>4.63</v>
      </c>
      <c r="P9" s="56" t="str">
        <f t="shared" si="1"/>
        <v>III A</v>
      </c>
      <c r="Q9" s="17" t="s">
        <v>146</v>
      </c>
    </row>
    <row r="10" spans="1:17" ht="18" customHeight="1">
      <c r="A10" s="64">
        <v>4</v>
      </c>
      <c r="B10" s="13" t="s">
        <v>33</v>
      </c>
      <c r="C10" s="11" t="s">
        <v>354</v>
      </c>
      <c r="D10" s="14" t="s">
        <v>685</v>
      </c>
      <c r="E10" s="15" t="s">
        <v>683</v>
      </c>
      <c r="F10" s="15" t="s">
        <v>46</v>
      </c>
      <c r="G10" s="15"/>
      <c r="H10" s="55">
        <v>4.4</v>
      </c>
      <c r="I10" s="55">
        <v>4.5</v>
      </c>
      <c r="J10" s="55">
        <v>4.35</v>
      </c>
      <c r="K10" s="55"/>
      <c r="L10" s="55">
        <v>4.48</v>
      </c>
      <c r="M10" s="55">
        <v>4.43</v>
      </c>
      <c r="N10" s="55">
        <v>3.99</v>
      </c>
      <c r="O10" s="149">
        <f t="shared" si="0"/>
        <v>4.5</v>
      </c>
      <c r="P10" s="56" t="str">
        <f t="shared" si="1"/>
        <v>I JA</v>
      </c>
      <c r="Q10" s="17" t="s">
        <v>145</v>
      </c>
    </row>
    <row r="11" spans="1:17" ht="18" customHeight="1">
      <c r="A11" s="64">
        <v>5</v>
      </c>
      <c r="B11" s="13" t="s">
        <v>56</v>
      </c>
      <c r="C11" s="11" t="s">
        <v>635</v>
      </c>
      <c r="D11" s="14">
        <v>38914</v>
      </c>
      <c r="E11" s="15" t="s">
        <v>156</v>
      </c>
      <c r="F11" s="15" t="s">
        <v>157</v>
      </c>
      <c r="G11" s="15"/>
      <c r="H11" s="55">
        <v>4.04</v>
      </c>
      <c r="I11" s="55">
        <v>4.28</v>
      </c>
      <c r="J11" s="55">
        <v>4.37</v>
      </c>
      <c r="K11" s="55"/>
      <c r="L11" s="55">
        <v>4.4</v>
      </c>
      <c r="M11" s="55">
        <v>4.48</v>
      </c>
      <c r="N11" s="55">
        <v>4.28</v>
      </c>
      <c r="O11" s="149">
        <f t="shared" si="0"/>
        <v>4.48</v>
      </c>
      <c r="P11" s="56" t="str">
        <f t="shared" si="1"/>
        <v>I JA</v>
      </c>
      <c r="Q11" s="17" t="s">
        <v>636</v>
      </c>
    </row>
    <row r="12" spans="1:17" ht="18" customHeight="1">
      <c r="A12" s="64">
        <v>6</v>
      </c>
      <c r="B12" s="13" t="s">
        <v>94</v>
      </c>
      <c r="C12" s="11" t="s">
        <v>302</v>
      </c>
      <c r="D12" s="14" t="s">
        <v>303</v>
      </c>
      <c r="E12" s="15" t="s">
        <v>103</v>
      </c>
      <c r="F12" s="15" t="s">
        <v>532</v>
      </c>
      <c r="G12" s="15"/>
      <c r="H12" s="55">
        <v>4.22</v>
      </c>
      <c r="I12" s="55">
        <v>4.26</v>
      </c>
      <c r="J12" s="55" t="s">
        <v>981</v>
      </c>
      <c r="K12" s="55"/>
      <c r="L12" s="55" t="s">
        <v>981</v>
      </c>
      <c r="M12" s="55">
        <v>4.42</v>
      </c>
      <c r="N12" s="55">
        <v>4.33</v>
      </c>
      <c r="O12" s="149">
        <f t="shared" si="0"/>
        <v>4.42</v>
      </c>
      <c r="P12" s="56" t="str">
        <f t="shared" si="1"/>
        <v>I JA</v>
      </c>
      <c r="Q12" s="17" t="s">
        <v>301</v>
      </c>
    </row>
    <row r="13" spans="1:17" ht="18" customHeight="1">
      <c r="A13" s="64">
        <v>7</v>
      </c>
      <c r="B13" s="13" t="s">
        <v>422</v>
      </c>
      <c r="C13" s="11" t="s">
        <v>423</v>
      </c>
      <c r="D13" s="127" t="s">
        <v>424</v>
      </c>
      <c r="E13" s="15" t="s">
        <v>224</v>
      </c>
      <c r="F13" s="15" t="s">
        <v>225</v>
      </c>
      <c r="G13" s="15"/>
      <c r="H13" s="55">
        <v>4.19</v>
      </c>
      <c r="I13" s="55">
        <v>4.04</v>
      </c>
      <c r="J13" s="55">
        <v>3.96</v>
      </c>
      <c r="K13" s="55"/>
      <c r="L13" s="55">
        <v>4.2</v>
      </c>
      <c r="M13" s="55">
        <v>4.27</v>
      </c>
      <c r="N13" s="55">
        <v>3.9</v>
      </c>
      <c r="O13" s="149">
        <f t="shared" si="0"/>
        <v>4.27</v>
      </c>
      <c r="P13" s="56" t="str">
        <f t="shared" si="1"/>
        <v>I JA</v>
      </c>
      <c r="Q13" s="17" t="s">
        <v>226</v>
      </c>
    </row>
    <row r="14" spans="1:17" ht="18" customHeight="1">
      <c r="A14" s="64">
        <v>8</v>
      </c>
      <c r="B14" s="13" t="s">
        <v>185</v>
      </c>
      <c r="C14" s="11" t="s">
        <v>818</v>
      </c>
      <c r="D14" s="14" t="s">
        <v>819</v>
      </c>
      <c r="E14" s="15" t="s">
        <v>372</v>
      </c>
      <c r="F14" s="15" t="s">
        <v>195</v>
      </c>
      <c r="G14" s="15" t="s">
        <v>811</v>
      </c>
      <c r="H14" s="55">
        <v>4.18</v>
      </c>
      <c r="I14" s="55">
        <v>4.01</v>
      </c>
      <c r="J14" s="55">
        <v>4.02</v>
      </c>
      <c r="K14" s="55"/>
      <c r="L14" s="55">
        <v>3.67</v>
      </c>
      <c r="M14" s="55">
        <v>3.98</v>
      </c>
      <c r="N14" s="55">
        <v>3.97</v>
      </c>
      <c r="O14" s="149">
        <f t="shared" si="0"/>
        <v>4.18</v>
      </c>
      <c r="P14" s="56" t="str">
        <f t="shared" si="1"/>
        <v>II JA</v>
      </c>
      <c r="Q14" s="17" t="s">
        <v>820</v>
      </c>
    </row>
    <row r="15" spans="1:17" ht="18" customHeight="1">
      <c r="A15" s="64">
        <v>9</v>
      </c>
      <c r="B15" s="13" t="s">
        <v>56</v>
      </c>
      <c r="C15" s="11" t="s">
        <v>659</v>
      </c>
      <c r="D15" s="14" t="s">
        <v>660</v>
      </c>
      <c r="E15" s="15" t="s">
        <v>661</v>
      </c>
      <c r="F15" s="15" t="s">
        <v>38</v>
      </c>
      <c r="G15" s="15"/>
      <c r="H15" s="55">
        <v>4.09</v>
      </c>
      <c r="I15" s="55">
        <v>4.02</v>
      </c>
      <c r="J15" s="55">
        <v>4.17</v>
      </c>
      <c r="K15" s="55"/>
      <c r="L15" s="55"/>
      <c r="M15" s="55"/>
      <c r="N15" s="55"/>
      <c r="O15" s="149">
        <f t="shared" si="0"/>
        <v>4.17</v>
      </c>
      <c r="P15" s="56" t="str">
        <f t="shared" si="1"/>
        <v>II JA</v>
      </c>
      <c r="Q15" s="17" t="s">
        <v>249</v>
      </c>
    </row>
    <row r="16" spans="1:17" ht="18" customHeight="1">
      <c r="A16" s="64">
        <v>10</v>
      </c>
      <c r="B16" s="13" t="s">
        <v>23</v>
      </c>
      <c r="C16" s="11" t="s">
        <v>318</v>
      </c>
      <c r="D16" s="14" t="s">
        <v>478</v>
      </c>
      <c r="E16" s="15" t="s">
        <v>562</v>
      </c>
      <c r="F16" s="15" t="s">
        <v>567</v>
      </c>
      <c r="G16" s="15"/>
      <c r="H16" s="55">
        <v>4.01</v>
      </c>
      <c r="I16" s="55">
        <v>4.15</v>
      </c>
      <c r="J16" s="55" t="s">
        <v>981</v>
      </c>
      <c r="K16" s="55"/>
      <c r="L16" s="55"/>
      <c r="M16" s="55"/>
      <c r="N16" s="55"/>
      <c r="O16" s="149">
        <f t="shared" si="0"/>
        <v>4.15</v>
      </c>
      <c r="P16" s="56" t="str">
        <f t="shared" si="1"/>
        <v>II JA</v>
      </c>
      <c r="Q16" s="17" t="s">
        <v>568</v>
      </c>
    </row>
    <row r="17" spans="1:17" ht="18" customHeight="1">
      <c r="A17" s="64">
        <v>11</v>
      </c>
      <c r="B17" s="13" t="s">
        <v>506</v>
      </c>
      <c r="C17" s="11" t="s">
        <v>264</v>
      </c>
      <c r="D17" s="14" t="s">
        <v>480</v>
      </c>
      <c r="E17" s="15" t="s">
        <v>472</v>
      </c>
      <c r="F17" s="15" t="s">
        <v>473</v>
      </c>
      <c r="G17" s="15"/>
      <c r="H17" s="55">
        <v>4.14</v>
      </c>
      <c r="I17" s="55">
        <v>4.13</v>
      </c>
      <c r="J17" s="55">
        <v>4.1</v>
      </c>
      <c r="K17" s="55"/>
      <c r="L17" s="55"/>
      <c r="M17" s="55"/>
      <c r="N17" s="55"/>
      <c r="O17" s="149">
        <f t="shared" si="0"/>
        <v>4.14</v>
      </c>
      <c r="P17" s="56" t="str">
        <f t="shared" si="1"/>
        <v>II JA</v>
      </c>
      <c r="Q17" s="17" t="s">
        <v>474</v>
      </c>
    </row>
    <row r="18" spans="1:17" ht="18" customHeight="1">
      <c r="A18" s="64">
        <v>12</v>
      </c>
      <c r="B18" s="13" t="s">
        <v>56</v>
      </c>
      <c r="C18" s="11" t="s">
        <v>335</v>
      </c>
      <c r="D18" s="14">
        <v>38541</v>
      </c>
      <c r="E18" s="15" t="s">
        <v>72</v>
      </c>
      <c r="F18" s="15" t="s">
        <v>73</v>
      </c>
      <c r="G18" s="15" t="s">
        <v>336</v>
      </c>
      <c r="H18" s="55">
        <v>4.06</v>
      </c>
      <c r="I18" s="55">
        <v>4.13</v>
      </c>
      <c r="J18" s="55">
        <v>3.97</v>
      </c>
      <c r="K18" s="55"/>
      <c r="L18" s="55"/>
      <c r="M18" s="55"/>
      <c r="N18" s="55"/>
      <c r="O18" s="149">
        <f t="shared" si="0"/>
        <v>4.13</v>
      </c>
      <c r="P18" s="56" t="str">
        <f t="shared" si="1"/>
        <v>II JA</v>
      </c>
      <c r="Q18" s="17" t="s">
        <v>93</v>
      </c>
    </row>
    <row r="19" spans="1:17" ht="18" customHeight="1">
      <c r="A19" s="64">
        <v>13</v>
      </c>
      <c r="B19" s="13" t="s">
        <v>773</v>
      </c>
      <c r="C19" s="11" t="s">
        <v>774</v>
      </c>
      <c r="D19" s="14">
        <v>38426</v>
      </c>
      <c r="E19" s="15" t="s">
        <v>76</v>
      </c>
      <c r="F19" s="15" t="s">
        <v>77</v>
      </c>
      <c r="G19" s="15" t="s">
        <v>769</v>
      </c>
      <c r="H19" s="55" t="s">
        <v>981</v>
      </c>
      <c r="I19" s="55">
        <v>4.08</v>
      </c>
      <c r="J19" s="55">
        <v>4.03</v>
      </c>
      <c r="K19" s="55"/>
      <c r="L19" s="55"/>
      <c r="M19" s="55"/>
      <c r="N19" s="55"/>
      <c r="O19" s="149">
        <f t="shared" si="0"/>
        <v>4.08</v>
      </c>
      <c r="P19" s="56" t="str">
        <f t="shared" si="1"/>
        <v>II JA</v>
      </c>
      <c r="Q19" s="17" t="s">
        <v>770</v>
      </c>
    </row>
    <row r="20" spans="1:17" ht="18" customHeight="1">
      <c r="A20" s="64">
        <v>14</v>
      </c>
      <c r="B20" s="13" t="s">
        <v>223</v>
      </c>
      <c r="C20" s="11" t="s">
        <v>709</v>
      </c>
      <c r="D20" s="14">
        <v>38753</v>
      </c>
      <c r="E20" s="15" t="s">
        <v>362</v>
      </c>
      <c r="F20" s="15" t="s">
        <v>355</v>
      </c>
      <c r="G20" s="15"/>
      <c r="H20" s="55">
        <v>3.95</v>
      </c>
      <c r="I20" s="55">
        <v>4.03</v>
      </c>
      <c r="J20" s="55">
        <v>3.92</v>
      </c>
      <c r="K20" s="55"/>
      <c r="L20" s="55"/>
      <c r="M20" s="55"/>
      <c r="N20" s="55"/>
      <c r="O20" s="149">
        <f t="shared" si="0"/>
        <v>4.03</v>
      </c>
      <c r="P20" s="56" t="str">
        <f t="shared" si="1"/>
        <v>II JA</v>
      </c>
      <c r="Q20" s="17" t="s">
        <v>710</v>
      </c>
    </row>
    <row r="21" spans="1:17" ht="18" customHeight="1">
      <c r="A21" s="64">
        <v>15</v>
      </c>
      <c r="B21" s="13" t="s">
        <v>144</v>
      </c>
      <c r="C21" s="11" t="s">
        <v>756</v>
      </c>
      <c r="D21" s="14">
        <v>38868</v>
      </c>
      <c r="E21" s="15" t="s">
        <v>47</v>
      </c>
      <c r="F21" s="15" t="s">
        <v>48</v>
      </c>
      <c r="G21" s="15"/>
      <c r="H21" s="55">
        <v>4</v>
      </c>
      <c r="I21" s="55">
        <v>3.72</v>
      </c>
      <c r="J21" s="55">
        <v>3.49</v>
      </c>
      <c r="K21" s="55"/>
      <c r="L21" s="55"/>
      <c r="M21" s="55"/>
      <c r="N21" s="55"/>
      <c r="O21" s="149">
        <f t="shared" si="0"/>
        <v>4</v>
      </c>
      <c r="P21" s="56" t="str">
        <f t="shared" si="1"/>
        <v>II JA</v>
      </c>
      <c r="Q21" s="17" t="s">
        <v>146</v>
      </c>
    </row>
    <row r="22" spans="1:17" ht="18" customHeight="1">
      <c r="A22" s="64">
        <v>16</v>
      </c>
      <c r="B22" s="13" t="s">
        <v>99</v>
      </c>
      <c r="C22" s="11" t="s">
        <v>677</v>
      </c>
      <c r="D22" s="14">
        <v>38576</v>
      </c>
      <c r="E22" s="15" t="s">
        <v>41</v>
      </c>
      <c r="F22" s="15" t="s">
        <v>237</v>
      </c>
      <c r="G22" s="15"/>
      <c r="H22" s="55">
        <v>3.97</v>
      </c>
      <c r="I22" s="55">
        <v>3.92</v>
      </c>
      <c r="J22" s="55">
        <v>3.88</v>
      </c>
      <c r="K22" s="55"/>
      <c r="L22" s="55"/>
      <c r="M22" s="55"/>
      <c r="N22" s="55"/>
      <c r="O22" s="149">
        <f t="shared" si="0"/>
        <v>3.97</v>
      </c>
      <c r="P22" s="56" t="str">
        <f t="shared" si="1"/>
        <v>II JA</v>
      </c>
      <c r="Q22" s="17" t="s">
        <v>42</v>
      </c>
    </row>
    <row r="23" spans="1:17" ht="18" customHeight="1">
      <c r="A23" s="64">
        <v>17</v>
      </c>
      <c r="B23" s="13" t="s">
        <v>163</v>
      </c>
      <c r="C23" s="11" t="s">
        <v>689</v>
      </c>
      <c r="D23" s="14" t="s">
        <v>505</v>
      </c>
      <c r="E23" s="15" t="s">
        <v>683</v>
      </c>
      <c r="F23" s="15" t="s">
        <v>46</v>
      </c>
      <c r="G23" s="15"/>
      <c r="H23" s="55">
        <v>3.8</v>
      </c>
      <c r="I23" s="55">
        <v>3.72</v>
      </c>
      <c r="J23" s="55">
        <v>3.96</v>
      </c>
      <c r="K23" s="55"/>
      <c r="L23" s="55"/>
      <c r="M23" s="55"/>
      <c r="N23" s="55"/>
      <c r="O23" s="149">
        <f t="shared" si="0"/>
        <v>3.96</v>
      </c>
      <c r="P23" s="56" t="str">
        <f t="shared" si="1"/>
        <v>II JA</v>
      </c>
      <c r="Q23" s="17" t="s">
        <v>687</v>
      </c>
    </row>
    <row r="24" spans="1:17" ht="18" customHeight="1">
      <c r="A24" s="64">
        <v>18</v>
      </c>
      <c r="B24" s="13" t="s">
        <v>134</v>
      </c>
      <c r="C24" s="11" t="s">
        <v>653</v>
      </c>
      <c r="D24" s="14" t="s">
        <v>654</v>
      </c>
      <c r="E24" s="15" t="s">
        <v>72</v>
      </c>
      <c r="F24" s="15" t="s">
        <v>73</v>
      </c>
      <c r="G24" s="15" t="s">
        <v>658</v>
      </c>
      <c r="H24" s="55">
        <v>3.86</v>
      </c>
      <c r="I24" s="55">
        <v>3.92</v>
      </c>
      <c r="J24" s="55">
        <v>3.57</v>
      </c>
      <c r="K24" s="55"/>
      <c r="L24" s="55"/>
      <c r="M24" s="55"/>
      <c r="N24" s="55"/>
      <c r="O24" s="149">
        <f t="shared" si="0"/>
        <v>3.92</v>
      </c>
      <c r="P24" s="56" t="str">
        <f t="shared" si="1"/>
        <v>II JA</v>
      </c>
      <c r="Q24" s="17" t="s">
        <v>92</v>
      </c>
    </row>
    <row r="25" spans="1:17" ht="18" customHeight="1">
      <c r="A25" s="64">
        <v>19</v>
      </c>
      <c r="B25" s="13" t="s">
        <v>421</v>
      </c>
      <c r="C25" s="11" t="s">
        <v>607</v>
      </c>
      <c r="D25" s="14">
        <v>39091</v>
      </c>
      <c r="E25" s="15" t="s">
        <v>41</v>
      </c>
      <c r="F25" s="15" t="s">
        <v>237</v>
      </c>
      <c r="G25" s="15"/>
      <c r="H25" s="55">
        <v>3.85</v>
      </c>
      <c r="I25" s="55" t="s">
        <v>981</v>
      </c>
      <c r="J25" s="55">
        <v>3.9</v>
      </c>
      <c r="K25" s="55"/>
      <c r="L25" s="55"/>
      <c r="M25" s="55"/>
      <c r="N25" s="55"/>
      <c r="O25" s="149">
        <f t="shared" si="0"/>
        <v>3.9</v>
      </c>
      <c r="P25" s="56" t="str">
        <f t="shared" si="1"/>
        <v>II JA</v>
      </c>
      <c r="Q25" s="17" t="s">
        <v>44</v>
      </c>
    </row>
    <row r="26" spans="1:17" ht="18" customHeight="1">
      <c r="A26" s="64">
        <v>20</v>
      </c>
      <c r="B26" s="13" t="s">
        <v>949</v>
      </c>
      <c r="C26" s="11" t="s">
        <v>950</v>
      </c>
      <c r="D26" s="14" t="s">
        <v>389</v>
      </c>
      <c r="E26" s="15" t="s">
        <v>24</v>
      </c>
      <c r="F26" s="15" t="s">
        <v>25</v>
      </c>
      <c r="G26" s="15" t="s">
        <v>26</v>
      </c>
      <c r="H26" s="55" t="s">
        <v>981</v>
      </c>
      <c r="I26" s="55">
        <v>3.9</v>
      </c>
      <c r="J26" s="55">
        <v>3.69</v>
      </c>
      <c r="K26" s="55"/>
      <c r="L26" s="55"/>
      <c r="M26" s="55"/>
      <c r="N26" s="55"/>
      <c r="O26" s="149">
        <f t="shared" si="0"/>
        <v>3.9</v>
      </c>
      <c r="P26" s="56" t="str">
        <f t="shared" si="1"/>
        <v>II JA</v>
      </c>
      <c r="Q26" s="17" t="s">
        <v>948</v>
      </c>
    </row>
    <row r="27" spans="1:17" ht="18" customHeight="1">
      <c r="A27" s="64">
        <v>21</v>
      </c>
      <c r="B27" s="13" t="s">
        <v>651</v>
      </c>
      <c r="C27" s="11" t="s">
        <v>652</v>
      </c>
      <c r="D27" s="14">
        <v>38419</v>
      </c>
      <c r="E27" s="15" t="s">
        <v>72</v>
      </c>
      <c r="F27" s="15" t="s">
        <v>73</v>
      </c>
      <c r="G27" s="15" t="s">
        <v>336</v>
      </c>
      <c r="H27" s="55">
        <v>3.67</v>
      </c>
      <c r="I27" s="55">
        <v>3.85</v>
      </c>
      <c r="J27" s="55">
        <v>3.63</v>
      </c>
      <c r="K27" s="55"/>
      <c r="L27" s="55"/>
      <c r="M27" s="55"/>
      <c r="N27" s="55"/>
      <c r="O27" s="149">
        <f t="shared" si="0"/>
        <v>3.85</v>
      </c>
      <c r="P27" s="56" t="str">
        <f t="shared" si="1"/>
        <v>II JA</v>
      </c>
      <c r="Q27" s="17" t="s">
        <v>93</v>
      </c>
    </row>
    <row r="28" spans="1:17" ht="18" customHeight="1">
      <c r="A28" s="64">
        <v>22</v>
      </c>
      <c r="B28" s="13" t="s">
        <v>23</v>
      </c>
      <c r="C28" s="11" t="s">
        <v>826</v>
      </c>
      <c r="D28" s="127">
        <v>38739</v>
      </c>
      <c r="E28" s="15" t="s">
        <v>372</v>
      </c>
      <c r="F28" s="15" t="s">
        <v>195</v>
      </c>
      <c r="G28" s="15" t="s">
        <v>811</v>
      </c>
      <c r="H28" s="55">
        <v>3.72</v>
      </c>
      <c r="I28" s="55" t="s">
        <v>981</v>
      </c>
      <c r="J28" s="55">
        <v>3.81</v>
      </c>
      <c r="K28" s="55"/>
      <c r="L28" s="55"/>
      <c r="M28" s="55"/>
      <c r="N28" s="55"/>
      <c r="O28" s="149">
        <f t="shared" si="0"/>
        <v>3.81</v>
      </c>
      <c r="P28" s="56" t="str">
        <f t="shared" si="1"/>
        <v>III JA</v>
      </c>
      <c r="Q28" s="17" t="s">
        <v>820</v>
      </c>
    </row>
    <row r="29" spans="1:17" ht="18" customHeight="1">
      <c r="A29" s="64">
        <v>23</v>
      </c>
      <c r="B29" s="13" t="s">
        <v>173</v>
      </c>
      <c r="C29" s="11" t="s">
        <v>426</v>
      </c>
      <c r="D29" s="127" t="s">
        <v>427</v>
      </c>
      <c r="E29" s="15" t="s">
        <v>224</v>
      </c>
      <c r="F29" s="15" t="s">
        <v>225</v>
      </c>
      <c r="G29" s="15"/>
      <c r="H29" s="55" t="s">
        <v>981</v>
      </c>
      <c r="I29" s="55">
        <v>3.57</v>
      </c>
      <c r="J29" s="55">
        <v>3.71</v>
      </c>
      <c r="K29" s="55"/>
      <c r="L29" s="55"/>
      <c r="M29" s="55"/>
      <c r="N29" s="55"/>
      <c r="O29" s="149">
        <f t="shared" si="0"/>
        <v>3.71</v>
      </c>
      <c r="P29" s="56" t="str">
        <f t="shared" si="1"/>
        <v>III JA</v>
      </c>
      <c r="Q29" s="17" t="s">
        <v>428</v>
      </c>
    </row>
    <row r="30" spans="1:17" ht="18" customHeight="1">
      <c r="A30" s="64">
        <v>24</v>
      </c>
      <c r="B30" s="13" t="s">
        <v>304</v>
      </c>
      <c r="C30" s="11" t="s">
        <v>305</v>
      </c>
      <c r="D30" s="14" t="s">
        <v>306</v>
      </c>
      <c r="E30" s="15" t="s">
        <v>103</v>
      </c>
      <c r="F30" s="15" t="s">
        <v>532</v>
      </c>
      <c r="G30" s="15"/>
      <c r="H30" s="55">
        <v>3.64</v>
      </c>
      <c r="I30" s="55">
        <v>3.7</v>
      </c>
      <c r="J30" s="55">
        <v>3.55</v>
      </c>
      <c r="K30" s="55"/>
      <c r="L30" s="55"/>
      <c r="M30" s="55"/>
      <c r="N30" s="55"/>
      <c r="O30" s="149">
        <f t="shared" si="0"/>
        <v>3.7</v>
      </c>
      <c r="P30" s="56" t="str">
        <f t="shared" si="1"/>
        <v>III JA</v>
      </c>
      <c r="Q30" s="17" t="s">
        <v>301</v>
      </c>
    </row>
    <row r="31" spans="1:17" ht="18" customHeight="1">
      <c r="A31" s="64">
        <v>25</v>
      </c>
      <c r="B31" s="13" t="s">
        <v>387</v>
      </c>
      <c r="C31" s="11" t="s">
        <v>228</v>
      </c>
      <c r="D31" s="14" t="s">
        <v>739</v>
      </c>
      <c r="E31" s="15" t="s">
        <v>723</v>
      </c>
      <c r="F31" s="15" t="s">
        <v>227</v>
      </c>
      <c r="G31" s="15"/>
      <c r="H31" s="55">
        <v>3.44</v>
      </c>
      <c r="I31" s="55">
        <v>3.61</v>
      </c>
      <c r="J31" s="55">
        <v>3.63</v>
      </c>
      <c r="K31" s="55"/>
      <c r="L31" s="55"/>
      <c r="M31" s="55"/>
      <c r="N31" s="55"/>
      <c r="O31" s="149">
        <f t="shared" si="0"/>
        <v>3.63</v>
      </c>
      <c r="P31" s="56" t="str">
        <f t="shared" si="1"/>
        <v>III JA</v>
      </c>
      <c r="Q31" s="17" t="s">
        <v>233</v>
      </c>
    </row>
    <row r="32" spans="1:17" ht="18" customHeight="1">
      <c r="A32" s="64">
        <v>26</v>
      </c>
      <c r="B32" s="13" t="s">
        <v>263</v>
      </c>
      <c r="C32" s="11" t="s">
        <v>740</v>
      </c>
      <c r="D32" s="14" t="s">
        <v>741</v>
      </c>
      <c r="E32" s="15" t="s">
        <v>723</v>
      </c>
      <c r="F32" s="15" t="s">
        <v>227</v>
      </c>
      <c r="G32" s="15"/>
      <c r="H32" s="55">
        <v>3.56</v>
      </c>
      <c r="I32" s="55">
        <v>3.47</v>
      </c>
      <c r="J32" s="55">
        <v>3.5</v>
      </c>
      <c r="K32" s="55"/>
      <c r="L32" s="55"/>
      <c r="M32" s="55"/>
      <c r="N32" s="55"/>
      <c r="O32" s="149">
        <f t="shared" si="0"/>
        <v>3.56</v>
      </c>
      <c r="P32" s="148" t="b">
        <f t="shared" si="1"/>
        <v>0</v>
      </c>
      <c r="Q32" s="17" t="s">
        <v>233</v>
      </c>
    </row>
    <row r="33" spans="1:17" ht="18" customHeight="1">
      <c r="A33" s="64">
        <v>27</v>
      </c>
      <c r="B33" s="13" t="s">
        <v>742</v>
      </c>
      <c r="C33" s="11" t="s">
        <v>743</v>
      </c>
      <c r="D33" s="14" t="s">
        <v>744</v>
      </c>
      <c r="E33" s="15" t="s">
        <v>723</v>
      </c>
      <c r="F33" s="15" t="s">
        <v>227</v>
      </c>
      <c r="G33" s="15"/>
      <c r="H33" s="55">
        <v>3.4</v>
      </c>
      <c r="I33" s="55">
        <v>3.54</v>
      </c>
      <c r="J33" s="55">
        <v>3.26</v>
      </c>
      <c r="K33" s="55"/>
      <c r="L33" s="55"/>
      <c r="M33" s="55"/>
      <c r="N33" s="55"/>
      <c r="O33" s="149">
        <f t="shared" si="0"/>
        <v>3.54</v>
      </c>
      <c r="P33" s="148" t="b">
        <f t="shared" si="1"/>
        <v>0</v>
      </c>
      <c r="Q33" s="17" t="s">
        <v>233</v>
      </c>
    </row>
    <row r="34" spans="1:17" ht="18" customHeight="1">
      <c r="A34" s="64">
        <v>28</v>
      </c>
      <c r="B34" s="13" t="s">
        <v>796</v>
      </c>
      <c r="C34" s="11" t="s">
        <v>374</v>
      </c>
      <c r="D34" s="14">
        <v>39123</v>
      </c>
      <c r="E34" s="15" t="s">
        <v>783</v>
      </c>
      <c r="F34" s="15" t="s">
        <v>177</v>
      </c>
      <c r="G34" s="15"/>
      <c r="H34" s="55">
        <v>3.39</v>
      </c>
      <c r="I34" s="55">
        <v>3.15</v>
      </c>
      <c r="J34" s="55">
        <v>3.53</v>
      </c>
      <c r="K34" s="55"/>
      <c r="L34" s="55"/>
      <c r="M34" s="55"/>
      <c r="N34" s="55"/>
      <c r="O34" s="149">
        <f t="shared" si="0"/>
        <v>3.53</v>
      </c>
      <c r="P34" s="148" t="b">
        <f t="shared" si="1"/>
        <v>0</v>
      </c>
      <c r="Q34" s="17" t="s">
        <v>788</v>
      </c>
    </row>
    <row r="35" spans="1:8" s="1" customFormat="1" ht="15.75">
      <c r="A35" s="1" t="s">
        <v>407</v>
      </c>
      <c r="C35" s="6"/>
      <c r="D35" s="7"/>
      <c r="E35" s="7"/>
      <c r="F35" s="7"/>
      <c r="G35" s="8"/>
      <c r="H35" s="9"/>
    </row>
    <row r="36" spans="1:11" s="1" customFormat="1" ht="15.75">
      <c r="A36" s="1" t="s">
        <v>408</v>
      </c>
      <c r="C36" s="6"/>
      <c r="D36" s="7"/>
      <c r="E36" s="7"/>
      <c r="F36" s="8"/>
      <c r="G36" s="8"/>
      <c r="H36" s="9"/>
      <c r="I36" s="9"/>
      <c r="J36" s="9"/>
      <c r="K36" s="16"/>
    </row>
    <row r="37" spans="1:16" s="4" customFormat="1" ht="12" customHeight="1">
      <c r="A37" s="21"/>
      <c r="B37" s="21"/>
      <c r="C37" s="29"/>
      <c r="D37" s="30"/>
      <c r="E37" s="31"/>
      <c r="F37" s="31"/>
      <c r="G37" s="24"/>
      <c r="H37" s="27"/>
      <c r="I37" s="27"/>
      <c r="J37" s="27"/>
      <c r="K37" s="27"/>
      <c r="L37" s="27"/>
      <c r="M37" s="27"/>
      <c r="N37" s="27"/>
      <c r="O37" s="27"/>
      <c r="P37" s="28"/>
    </row>
    <row r="38" spans="2:16" s="18" customFormat="1" ht="16.5" thickBot="1">
      <c r="B38" s="1" t="s">
        <v>132</v>
      </c>
      <c r="D38" s="33"/>
      <c r="E38" s="34"/>
      <c r="F38" s="34"/>
      <c r="G38" s="35"/>
      <c r="H38" s="46"/>
      <c r="I38" s="46"/>
      <c r="J38" s="46"/>
      <c r="K38" s="46"/>
      <c r="L38" s="46"/>
      <c r="M38" s="46"/>
      <c r="N38" s="46"/>
      <c r="O38" s="47"/>
      <c r="P38" s="9"/>
    </row>
    <row r="39" spans="4:16" s="4" customFormat="1" ht="18" customHeight="1" thickBot="1">
      <c r="D39" s="22"/>
      <c r="H39" s="157" t="s">
        <v>117</v>
      </c>
      <c r="I39" s="158"/>
      <c r="J39" s="158"/>
      <c r="K39" s="158"/>
      <c r="L39" s="158"/>
      <c r="M39" s="158"/>
      <c r="N39" s="159"/>
      <c r="O39" s="65"/>
      <c r="P39" s="66"/>
    </row>
    <row r="40" spans="1:17" s="58" customFormat="1" ht="18" customHeight="1" thickBot="1">
      <c r="A40" s="38" t="s">
        <v>973</v>
      </c>
      <c r="B40" s="59" t="s">
        <v>4</v>
      </c>
      <c r="C40" s="60" t="s">
        <v>5</v>
      </c>
      <c r="D40" s="61" t="s">
        <v>6</v>
      </c>
      <c r="E40" s="62" t="s">
        <v>7</v>
      </c>
      <c r="F40" s="62" t="s">
        <v>8</v>
      </c>
      <c r="G40" s="62" t="s">
        <v>9</v>
      </c>
      <c r="H40" s="63">
        <v>1</v>
      </c>
      <c r="I40" s="51">
        <v>2</v>
      </c>
      <c r="J40" s="51">
        <v>3</v>
      </c>
      <c r="K40" s="51" t="s">
        <v>19</v>
      </c>
      <c r="L40" s="51">
        <v>4</v>
      </c>
      <c r="M40" s="51">
        <v>5</v>
      </c>
      <c r="N40" s="68">
        <v>6</v>
      </c>
      <c r="O40" s="70" t="s">
        <v>16</v>
      </c>
      <c r="P40" s="71" t="s">
        <v>12</v>
      </c>
      <c r="Q40" s="69" t="s">
        <v>13</v>
      </c>
    </row>
    <row r="41" spans="1:17" ht="18" customHeight="1">
      <c r="A41" s="64">
        <v>29</v>
      </c>
      <c r="B41" s="13" t="s">
        <v>823</v>
      </c>
      <c r="C41" s="11" t="s">
        <v>824</v>
      </c>
      <c r="D41" s="14" t="s">
        <v>825</v>
      </c>
      <c r="E41" s="15" t="s">
        <v>372</v>
      </c>
      <c r="F41" s="15" t="s">
        <v>195</v>
      </c>
      <c r="G41" s="15" t="s">
        <v>811</v>
      </c>
      <c r="H41" s="55">
        <v>3.39</v>
      </c>
      <c r="I41" s="55">
        <v>3.28</v>
      </c>
      <c r="J41" s="55">
        <v>3.52</v>
      </c>
      <c r="K41" s="55"/>
      <c r="L41" s="55"/>
      <c r="M41" s="55"/>
      <c r="N41" s="55"/>
      <c r="O41" s="149">
        <f>MAX(H41:N41)</f>
        <v>3.52</v>
      </c>
      <c r="P41" s="148" t="b">
        <f>IF(ISBLANK(O41),"",IF(O41&gt;=6,"KSM",IF(O41&gt;=5.6,"I A",IF(O41&gt;=5.15,"II A",IF(O41&gt;=4.6,"III A",IF(O41&gt;=4.2,"I JA",IF(O41&gt;=3.85,"II JA",IF(O41&gt;=3.6,"III JA"))))))))</f>
        <v>0</v>
      </c>
      <c r="Q41" s="17" t="s">
        <v>820</v>
      </c>
    </row>
    <row r="42" spans="1:17" ht="18" customHeight="1">
      <c r="A42" s="64">
        <v>30</v>
      </c>
      <c r="B42" s="13" t="s">
        <v>147</v>
      </c>
      <c r="C42" s="11" t="s">
        <v>671</v>
      </c>
      <c r="D42" s="14">
        <v>39037</v>
      </c>
      <c r="E42" s="15" t="s">
        <v>41</v>
      </c>
      <c r="F42" s="15" t="s">
        <v>237</v>
      </c>
      <c r="G42" s="15"/>
      <c r="H42" s="55">
        <v>3.29</v>
      </c>
      <c r="I42" s="55">
        <v>3.37</v>
      </c>
      <c r="J42" s="55">
        <v>3.37</v>
      </c>
      <c r="K42" s="55"/>
      <c r="L42" s="55"/>
      <c r="M42" s="55"/>
      <c r="N42" s="55"/>
      <c r="O42" s="149">
        <f>MAX(H42:N42)</f>
        <v>3.37</v>
      </c>
      <c r="P42" s="148" t="b">
        <f>IF(ISBLANK(O42),"",IF(O42&gt;=6,"KSM",IF(O42&gt;=5.6,"I A",IF(O42&gt;=5.15,"II A",IF(O42&gt;=4.6,"III A",IF(O42&gt;=4.2,"I JA",IF(O42&gt;=3.85,"II JA",IF(O42&gt;=3.6,"III JA"))))))))</f>
        <v>0</v>
      </c>
      <c r="Q42" s="17" t="s">
        <v>44</v>
      </c>
    </row>
    <row r="43" spans="1:17" ht="18" customHeight="1">
      <c r="A43" s="64">
        <v>31</v>
      </c>
      <c r="B43" s="13" t="s">
        <v>662</v>
      </c>
      <c r="C43" s="11" t="s">
        <v>288</v>
      </c>
      <c r="D43" s="14" t="s">
        <v>663</v>
      </c>
      <c r="E43" s="15" t="s">
        <v>661</v>
      </c>
      <c r="F43" s="15" t="s">
        <v>38</v>
      </c>
      <c r="G43" s="15"/>
      <c r="H43" s="55">
        <v>3.22</v>
      </c>
      <c r="I43" s="55">
        <v>3.05</v>
      </c>
      <c r="J43" s="55">
        <v>3.12</v>
      </c>
      <c r="K43" s="55"/>
      <c r="L43" s="55"/>
      <c r="M43" s="55"/>
      <c r="N43" s="55"/>
      <c r="O43" s="149">
        <f>MAX(H43:N43)</f>
        <v>3.22</v>
      </c>
      <c r="P43" s="148" t="b">
        <f>IF(ISBLANK(O43),"",IF(O43&gt;=6,"KSM",IF(O43&gt;=5.6,"I A",IF(O43&gt;=5.15,"II A",IF(O43&gt;=4.6,"III A",IF(O43&gt;=4.2,"I JA",IF(O43&gt;=3.85,"II JA",IF(O43&gt;=3.6,"III JA"))))))))</f>
        <v>0</v>
      </c>
      <c r="Q43" s="17" t="s">
        <v>249</v>
      </c>
    </row>
    <row r="44" spans="1:17" ht="18" customHeight="1">
      <c r="A44" s="64">
        <v>32</v>
      </c>
      <c r="B44" s="13" t="s">
        <v>495</v>
      </c>
      <c r="C44" s="11" t="s">
        <v>496</v>
      </c>
      <c r="D44" s="14" t="s">
        <v>497</v>
      </c>
      <c r="E44" s="15" t="s">
        <v>472</v>
      </c>
      <c r="F44" s="15" t="s">
        <v>473</v>
      </c>
      <c r="G44" s="15"/>
      <c r="H44" s="55">
        <v>2.92</v>
      </c>
      <c r="I44" s="55">
        <v>3.13</v>
      </c>
      <c r="J44" s="55">
        <v>2.79</v>
      </c>
      <c r="K44" s="55"/>
      <c r="L44" s="55"/>
      <c r="M44" s="55"/>
      <c r="N44" s="55"/>
      <c r="O44" s="149">
        <f>MAX(H44:N44)</f>
        <v>3.13</v>
      </c>
      <c r="P44" s="148" t="b">
        <f>IF(ISBLANK(O44),"",IF(O44&gt;=6,"KSM",IF(O44&gt;=5.6,"I A",IF(O44&gt;=5.15,"II A",IF(O44&gt;=4.6,"III A",IF(O44&gt;=4.2,"I JA",IF(O44&gt;=3.85,"II JA",IF(O44&gt;=3.6,"III JA"))))))))</f>
        <v>0</v>
      </c>
      <c r="Q44" s="17" t="s">
        <v>489</v>
      </c>
    </row>
    <row r="45" spans="1:17" ht="18" customHeight="1">
      <c r="A45" s="64">
        <v>33</v>
      </c>
      <c r="B45" s="13" t="s">
        <v>58</v>
      </c>
      <c r="C45" s="11" t="s">
        <v>665</v>
      </c>
      <c r="D45" s="14" t="s">
        <v>666</v>
      </c>
      <c r="E45" s="15" t="s">
        <v>661</v>
      </c>
      <c r="F45" s="15" t="s">
        <v>38</v>
      </c>
      <c r="G45" s="15"/>
      <c r="H45" s="55">
        <v>3.12</v>
      </c>
      <c r="I45" s="55">
        <v>3.11</v>
      </c>
      <c r="J45" s="55">
        <v>3.06</v>
      </c>
      <c r="K45" s="55"/>
      <c r="L45" s="55"/>
      <c r="M45" s="55"/>
      <c r="N45" s="55"/>
      <c r="O45" s="149">
        <f>MAX(H45:N45)</f>
        <v>3.12</v>
      </c>
      <c r="P45" s="148" t="b">
        <f>IF(ISBLANK(O45),"",IF(O45&gt;=6,"KSM",IF(O45&gt;=5.6,"I A",IF(O45&gt;=5.15,"II A",IF(O45&gt;=4.6,"III A",IF(O45&gt;=4.2,"I JA",IF(O45&gt;=3.85,"II JA",IF(O45&gt;=3.6,"III JA"))))))))</f>
        <v>0</v>
      </c>
      <c r="Q45" s="17" t="s">
        <v>249</v>
      </c>
    </row>
  </sheetData>
  <sheetProtection/>
  <mergeCells count="2">
    <mergeCell ref="H5:N5"/>
    <mergeCell ref="H39:N39"/>
  </mergeCells>
  <printOptions horizontalCentered="1"/>
  <pageMargins left="0.35433070866141736" right="0.15748031496062992" top="0.2362204724409449" bottom="0.15748031496062992" header="0.31496062992125984" footer="0.31496062992125984"/>
  <pageSetup horizontalDpi="600" verticalDpi="600" orientation="landscape" paperSize="9" scale="97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1" customWidth="1"/>
    <col min="2" max="2" width="9.57421875" style="21" customWidth="1"/>
    <col min="3" max="3" width="12.00390625" style="21" bestFit="1" customWidth="1"/>
    <col min="4" max="4" width="10.7109375" style="22" customWidth="1"/>
    <col min="5" max="5" width="12.140625" style="23" bestFit="1" customWidth="1"/>
    <col min="6" max="6" width="14.00390625" style="23" bestFit="1" customWidth="1"/>
    <col min="7" max="7" width="11.28125" style="24" bestFit="1" customWidth="1"/>
    <col min="8" max="10" width="4.7109375" style="25" customWidth="1"/>
    <col min="11" max="11" width="4.7109375" style="26" hidden="1" customWidth="1"/>
    <col min="12" max="14" width="4.7109375" style="25" customWidth="1"/>
    <col min="15" max="15" width="9.140625" style="27" customWidth="1"/>
    <col min="16" max="16" width="7.00390625" style="28" bestFit="1" customWidth="1"/>
    <col min="17" max="17" width="16.421875" style="4" bestFit="1" customWidth="1"/>
    <col min="18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6" s="4" customFormat="1" ht="12" customHeight="1">
      <c r="A3" s="21"/>
      <c r="B3" s="21"/>
      <c r="C3" s="29"/>
      <c r="D3" s="30"/>
      <c r="E3" s="31"/>
      <c r="F3" s="31"/>
      <c r="G3" s="24"/>
      <c r="H3" s="32"/>
      <c r="I3" s="32"/>
      <c r="J3" s="32"/>
      <c r="K3" s="27"/>
      <c r="L3" s="32"/>
      <c r="M3" s="32"/>
      <c r="N3" s="32"/>
      <c r="O3" s="27"/>
      <c r="P3" s="28"/>
    </row>
    <row r="4" spans="2:16" s="18" customFormat="1" ht="15.75">
      <c r="B4" s="1" t="s">
        <v>148</v>
      </c>
      <c r="D4" s="33"/>
      <c r="E4" s="34"/>
      <c r="F4" s="34"/>
      <c r="G4" s="35"/>
      <c r="H4" s="36"/>
      <c r="I4" s="36"/>
      <c r="J4" s="36"/>
      <c r="K4" s="46"/>
      <c r="L4" s="36"/>
      <c r="M4" s="36"/>
      <c r="N4" s="36"/>
      <c r="O4" s="47"/>
      <c r="P4" s="9"/>
    </row>
    <row r="5" spans="4:16" s="4" customFormat="1" ht="18" customHeight="1">
      <c r="D5" s="22"/>
      <c r="H5" s="157" t="s">
        <v>117</v>
      </c>
      <c r="I5" s="158"/>
      <c r="J5" s="158"/>
      <c r="K5" s="158"/>
      <c r="L5" s="158"/>
      <c r="M5" s="158"/>
      <c r="N5" s="159"/>
      <c r="O5" s="65"/>
      <c r="P5" s="66"/>
    </row>
    <row r="6" spans="1:17" s="58" customFormat="1" ht="18" customHeight="1">
      <c r="A6" s="38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63">
        <v>1</v>
      </c>
      <c r="I6" s="51">
        <v>2</v>
      </c>
      <c r="J6" s="51">
        <v>3</v>
      </c>
      <c r="K6" s="51" t="s">
        <v>19</v>
      </c>
      <c r="L6" s="67">
        <v>4</v>
      </c>
      <c r="M6" s="51">
        <v>5</v>
      </c>
      <c r="N6" s="68">
        <v>6</v>
      </c>
      <c r="O6" s="70" t="s">
        <v>16</v>
      </c>
      <c r="P6" s="71" t="s">
        <v>12</v>
      </c>
      <c r="Q6" s="69" t="s">
        <v>13</v>
      </c>
    </row>
    <row r="7" spans="1:17" ht="18" customHeight="1">
      <c r="A7" s="64">
        <v>1</v>
      </c>
      <c r="B7" s="13" t="s">
        <v>551</v>
      </c>
      <c r="C7" s="11" t="s">
        <v>552</v>
      </c>
      <c r="D7" s="14">
        <v>38378</v>
      </c>
      <c r="E7" s="15" t="s">
        <v>556</v>
      </c>
      <c r="F7" s="15" t="s">
        <v>34</v>
      </c>
      <c r="G7" s="15"/>
      <c r="H7" s="55">
        <v>5.53</v>
      </c>
      <c r="I7" s="55">
        <v>5.48</v>
      </c>
      <c r="J7" s="55">
        <v>5.39</v>
      </c>
      <c r="K7" s="55"/>
      <c r="L7" s="55">
        <v>3.25</v>
      </c>
      <c r="M7" s="55">
        <v>5.37</v>
      </c>
      <c r="N7" s="55">
        <v>5.41</v>
      </c>
      <c r="O7" s="86">
        <f aca="true" t="shared" si="0" ref="O7:O16">MAX(H7:N7)</f>
        <v>5.53</v>
      </c>
      <c r="P7" s="12" t="str">
        <f aca="true" t="shared" si="1" ref="P7:P16">IF(ISBLANK(O7),"",IF(O7&gt;=7.2,"KSM",IF(O7&gt;=6.7,"I A",IF(O7&gt;=6.2,"II A",IF(O7&gt;=5.6,"III A",IF(O7&gt;=5,"I JA",IF(O7&gt;=4.45,"II JA",IF(O7&gt;=4,"III JA"))))))))</f>
        <v>I JA</v>
      </c>
      <c r="Q7" s="17" t="s">
        <v>548</v>
      </c>
    </row>
    <row r="8" spans="1:18" ht="18" customHeight="1">
      <c r="A8" s="64">
        <v>2</v>
      </c>
      <c r="B8" s="13" t="s">
        <v>299</v>
      </c>
      <c r="C8" s="11" t="s">
        <v>351</v>
      </c>
      <c r="D8" s="14" t="s">
        <v>352</v>
      </c>
      <c r="E8" s="15" t="s">
        <v>683</v>
      </c>
      <c r="F8" s="15" t="s">
        <v>46</v>
      </c>
      <c r="G8" s="15"/>
      <c r="H8" s="55">
        <v>4.93</v>
      </c>
      <c r="I8" s="55">
        <v>5.01</v>
      </c>
      <c r="J8" s="55">
        <v>4.79</v>
      </c>
      <c r="K8" s="55"/>
      <c r="L8" s="55">
        <v>4.91</v>
      </c>
      <c r="M8" s="55">
        <v>4.94</v>
      </c>
      <c r="N8" s="55">
        <v>4.9</v>
      </c>
      <c r="O8" s="86">
        <f t="shared" si="0"/>
        <v>5.01</v>
      </c>
      <c r="P8" s="12" t="str">
        <f t="shared" si="1"/>
        <v>I JA</v>
      </c>
      <c r="Q8" s="17" t="s">
        <v>684</v>
      </c>
      <c r="R8" s="25"/>
    </row>
    <row r="9" spans="1:18" ht="18" customHeight="1">
      <c r="A9" s="64">
        <v>3</v>
      </c>
      <c r="B9" s="13" t="s">
        <v>104</v>
      </c>
      <c r="C9" s="11" t="s">
        <v>481</v>
      </c>
      <c r="D9" s="14" t="s">
        <v>482</v>
      </c>
      <c r="E9" s="15" t="s">
        <v>472</v>
      </c>
      <c r="F9" s="15" t="s">
        <v>473</v>
      </c>
      <c r="G9" s="15"/>
      <c r="H9" s="55">
        <v>4.85</v>
      </c>
      <c r="I9" s="55" t="s">
        <v>981</v>
      </c>
      <c r="J9" s="55">
        <v>4.85</v>
      </c>
      <c r="K9" s="55"/>
      <c r="L9" s="55">
        <v>4.93</v>
      </c>
      <c r="M9" s="55">
        <v>4.87</v>
      </c>
      <c r="N9" s="55">
        <v>4.92</v>
      </c>
      <c r="O9" s="86">
        <f t="shared" si="0"/>
        <v>4.93</v>
      </c>
      <c r="P9" s="12" t="str">
        <f t="shared" si="1"/>
        <v>II JA</v>
      </c>
      <c r="Q9" s="17" t="s">
        <v>474</v>
      </c>
      <c r="R9" s="25"/>
    </row>
    <row r="10" spans="1:17" ht="18" customHeight="1">
      <c r="A10" s="64">
        <v>4</v>
      </c>
      <c r="B10" s="13" t="s">
        <v>966</v>
      </c>
      <c r="C10" s="11" t="s">
        <v>965</v>
      </c>
      <c r="D10" s="14">
        <v>38636</v>
      </c>
      <c r="E10" s="15" t="s">
        <v>72</v>
      </c>
      <c r="F10" s="15" t="s">
        <v>73</v>
      </c>
      <c r="G10" s="15" t="s">
        <v>658</v>
      </c>
      <c r="H10" s="55" t="s">
        <v>981</v>
      </c>
      <c r="I10" s="55">
        <v>4.62</v>
      </c>
      <c r="J10" s="55">
        <v>4.08</v>
      </c>
      <c r="K10" s="55"/>
      <c r="L10" s="55">
        <v>4.28</v>
      </c>
      <c r="M10" s="55">
        <v>4.38</v>
      </c>
      <c r="N10" s="55">
        <v>4.08</v>
      </c>
      <c r="O10" s="86">
        <f t="shared" si="0"/>
        <v>4.62</v>
      </c>
      <c r="P10" s="12" t="str">
        <f t="shared" si="1"/>
        <v>II JA</v>
      </c>
      <c r="Q10" s="17" t="s">
        <v>92</v>
      </c>
    </row>
    <row r="11" spans="1:18" s="119" customFormat="1" ht="18" customHeight="1">
      <c r="A11" s="64">
        <v>5</v>
      </c>
      <c r="B11" s="13" t="s">
        <v>331</v>
      </c>
      <c r="C11" s="11" t="s">
        <v>781</v>
      </c>
      <c r="D11" s="14">
        <v>39013</v>
      </c>
      <c r="E11" s="15" t="s">
        <v>76</v>
      </c>
      <c r="F11" s="15" t="s">
        <v>77</v>
      </c>
      <c r="G11" s="15" t="s">
        <v>218</v>
      </c>
      <c r="H11" s="109">
        <v>4.26</v>
      </c>
      <c r="I11" s="109">
        <v>4.28</v>
      </c>
      <c r="J11" s="109">
        <v>4.14</v>
      </c>
      <c r="K11" s="109"/>
      <c r="L11" s="109" t="s">
        <v>981</v>
      </c>
      <c r="M11" s="109">
        <v>3.74</v>
      </c>
      <c r="N11" s="109">
        <v>3.78</v>
      </c>
      <c r="O11" s="149">
        <f t="shared" si="0"/>
        <v>4.28</v>
      </c>
      <c r="P11" s="12" t="str">
        <f t="shared" si="1"/>
        <v>III JA</v>
      </c>
      <c r="Q11" s="17" t="s">
        <v>216</v>
      </c>
      <c r="R11" s="112"/>
    </row>
    <row r="12" spans="1:18" ht="18" customHeight="1">
      <c r="A12" s="64">
        <v>6</v>
      </c>
      <c r="B12" s="13" t="s">
        <v>717</v>
      </c>
      <c r="C12" s="11" t="s">
        <v>718</v>
      </c>
      <c r="D12" s="14" t="s">
        <v>719</v>
      </c>
      <c r="E12" s="15" t="s">
        <v>362</v>
      </c>
      <c r="F12" s="15" t="s">
        <v>355</v>
      </c>
      <c r="G12" s="15"/>
      <c r="H12" s="55">
        <v>3.46</v>
      </c>
      <c r="I12" s="55">
        <v>3.87</v>
      </c>
      <c r="J12" s="55">
        <v>4.05</v>
      </c>
      <c r="K12" s="55"/>
      <c r="L12" s="55">
        <v>3.78</v>
      </c>
      <c r="M12" s="55">
        <v>4.28</v>
      </c>
      <c r="N12" s="55">
        <v>3.99</v>
      </c>
      <c r="O12" s="86">
        <f t="shared" si="0"/>
        <v>4.28</v>
      </c>
      <c r="P12" s="12" t="str">
        <f t="shared" si="1"/>
        <v>III JA</v>
      </c>
      <c r="Q12" s="17" t="s">
        <v>710</v>
      </c>
      <c r="R12" s="25"/>
    </row>
    <row r="13" spans="1:18" ht="18" customHeight="1">
      <c r="A13" s="64">
        <v>7</v>
      </c>
      <c r="B13" s="13" t="s">
        <v>333</v>
      </c>
      <c r="C13" s="11" t="s">
        <v>643</v>
      </c>
      <c r="D13" s="14" t="s">
        <v>644</v>
      </c>
      <c r="E13" s="15" t="s">
        <v>72</v>
      </c>
      <c r="F13" s="15" t="s">
        <v>73</v>
      </c>
      <c r="G13" s="15" t="s">
        <v>658</v>
      </c>
      <c r="H13" s="55">
        <v>4.04</v>
      </c>
      <c r="I13" s="55">
        <v>3.68</v>
      </c>
      <c r="J13" s="55">
        <v>3.81</v>
      </c>
      <c r="K13" s="55"/>
      <c r="L13" s="55">
        <v>4.06</v>
      </c>
      <c r="M13" s="55">
        <v>3.74</v>
      </c>
      <c r="N13" s="55">
        <v>3.78</v>
      </c>
      <c r="O13" s="86">
        <f t="shared" si="0"/>
        <v>4.06</v>
      </c>
      <c r="P13" s="12" t="str">
        <f t="shared" si="1"/>
        <v>III JA</v>
      </c>
      <c r="Q13" s="17" t="s">
        <v>92</v>
      </c>
      <c r="R13" s="25"/>
    </row>
    <row r="14" spans="1:18" ht="18" customHeight="1">
      <c r="A14" s="64">
        <v>8</v>
      </c>
      <c r="B14" s="13" t="s">
        <v>307</v>
      </c>
      <c r="C14" s="11" t="s">
        <v>308</v>
      </c>
      <c r="D14" s="14" t="s">
        <v>309</v>
      </c>
      <c r="E14" s="15" t="s">
        <v>103</v>
      </c>
      <c r="F14" s="15" t="s">
        <v>532</v>
      </c>
      <c r="G14" s="15"/>
      <c r="H14" s="55">
        <v>4.01</v>
      </c>
      <c r="I14" s="55">
        <v>3.89</v>
      </c>
      <c r="J14" s="55">
        <v>3.82</v>
      </c>
      <c r="K14" s="55"/>
      <c r="L14" s="55">
        <v>3.86</v>
      </c>
      <c r="M14" s="55">
        <v>3.81</v>
      </c>
      <c r="N14" s="55">
        <v>3.91</v>
      </c>
      <c r="O14" s="86">
        <f t="shared" si="0"/>
        <v>4.01</v>
      </c>
      <c r="P14" s="12" t="str">
        <f t="shared" si="1"/>
        <v>III JA</v>
      </c>
      <c r="Q14" s="17" t="s">
        <v>301</v>
      </c>
      <c r="R14" s="25"/>
    </row>
    <row r="15" spans="1:17" ht="18" customHeight="1">
      <c r="A15" s="64">
        <v>9</v>
      </c>
      <c r="B15" s="13" t="s">
        <v>67</v>
      </c>
      <c r="C15" s="11" t="s">
        <v>533</v>
      </c>
      <c r="D15" s="14" t="s">
        <v>534</v>
      </c>
      <c r="E15" s="15" t="s">
        <v>103</v>
      </c>
      <c r="F15" s="15" t="s">
        <v>532</v>
      </c>
      <c r="G15" s="15"/>
      <c r="H15" s="55">
        <v>3.95</v>
      </c>
      <c r="I15" s="55">
        <v>3.94</v>
      </c>
      <c r="J15" s="55">
        <v>3.84</v>
      </c>
      <c r="K15" s="55"/>
      <c r="L15" s="55"/>
      <c r="M15" s="55"/>
      <c r="N15" s="55"/>
      <c r="O15" s="86">
        <f t="shared" si="0"/>
        <v>3.95</v>
      </c>
      <c r="P15" s="121" t="b">
        <f t="shared" si="1"/>
        <v>0</v>
      </c>
      <c r="Q15" s="17" t="s">
        <v>301</v>
      </c>
    </row>
    <row r="16" spans="1:17" ht="18" customHeight="1">
      <c r="A16" s="64">
        <v>10</v>
      </c>
      <c r="B16" s="13" t="s">
        <v>645</v>
      </c>
      <c r="C16" s="11" t="s">
        <v>646</v>
      </c>
      <c r="D16" s="14" t="s">
        <v>647</v>
      </c>
      <c r="E16" s="15" t="s">
        <v>72</v>
      </c>
      <c r="F16" s="15" t="s">
        <v>73</v>
      </c>
      <c r="G16" s="15" t="s">
        <v>658</v>
      </c>
      <c r="H16" s="55">
        <v>3.43</v>
      </c>
      <c r="I16" s="55">
        <v>3.58</v>
      </c>
      <c r="J16" s="55">
        <v>3.75</v>
      </c>
      <c r="K16" s="55"/>
      <c r="L16" s="55"/>
      <c r="M16" s="55"/>
      <c r="N16" s="55"/>
      <c r="O16" s="86">
        <f t="shared" si="0"/>
        <v>3.75</v>
      </c>
      <c r="P16" s="121" t="b">
        <f t="shared" si="1"/>
        <v>0</v>
      </c>
      <c r="Q16" s="17" t="s">
        <v>92</v>
      </c>
    </row>
    <row r="17" spans="4:17" ht="18" customHeight="1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4:17" ht="18" customHeight="1"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</sheetData>
  <sheetProtection/>
  <mergeCells count="1">
    <mergeCell ref="H5:N5"/>
  </mergeCells>
  <printOptions horizontalCentered="1"/>
  <pageMargins left="0.35433070866141736" right="0.15748031496062992" top="0.2362204724409449" bottom="0.15748031496062992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1" customWidth="1"/>
    <col min="2" max="2" width="10.421875" style="21" customWidth="1"/>
    <col min="3" max="3" width="14.421875" style="21" customWidth="1"/>
    <col min="4" max="4" width="10.7109375" style="22" customWidth="1"/>
    <col min="5" max="5" width="13.140625" style="23" bestFit="1" customWidth="1"/>
    <col min="6" max="6" width="12.8515625" style="23" bestFit="1" customWidth="1"/>
    <col min="7" max="7" width="11.28125" style="24" bestFit="1" customWidth="1"/>
    <col min="8" max="10" width="4.7109375" style="25" customWidth="1"/>
    <col min="11" max="11" width="4.7109375" style="26" hidden="1" customWidth="1"/>
    <col min="12" max="14" width="4.7109375" style="25" customWidth="1"/>
    <col min="15" max="15" width="9.00390625" style="27" bestFit="1" customWidth="1"/>
    <col min="16" max="16" width="7.00390625" style="28" bestFit="1" customWidth="1"/>
    <col min="17" max="17" width="17.421875" style="4" bestFit="1" customWidth="1"/>
    <col min="18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6" s="4" customFormat="1" ht="12" customHeight="1">
      <c r="A3" s="21"/>
      <c r="B3" s="21"/>
      <c r="C3" s="29"/>
      <c r="D3" s="30"/>
      <c r="E3" s="31"/>
      <c r="F3" s="31"/>
      <c r="G3" s="24"/>
      <c r="H3" s="32"/>
      <c r="I3" s="32"/>
      <c r="J3" s="32"/>
      <c r="K3" s="27"/>
      <c r="L3" s="32"/>
      <c r="M3" s="32"/>
      <c r="N3" s="32"/>
      <c r="O3" s="27"/>
      <c r="P3" s="28"/>
    </row>
    <row r="4" spans="2:16" s="18" customFormat="1" ht="15.75">
      <c r="B4" s="1" t="s">
        <v>179</v>
      </c>
      <c r="D4" s="33"/>
      <c r="E4" s="34"/>
      <c r="F4" s="34"/>
      <c r="G4" s="35"/>
      <c r="H4" s="36"/>
      <c r="I4" s="36"/>
      <c r="J4" s="36"/>
      <c r="K4" s="46"/>
      <c r="L4" s="36"/>
      <c r="M4" s="36"/>
      <c r="N4" s="36"/>
      <c r="O4" s="47"/>
      <c r="P4" s="9"/>
    </row>
    <row r="5" spans="4:16" s="4" customFormat="1" ht="18" customHeight="1">
      <c r="D5" s="22"/>
      <c r="H5" s="157" t="s">
        <v>117</v>
      </c>
      <c r="I5" s="158"/>
      <c r="J5" s="158"/>
      <c r="K5" s="158"/>
      <c r="L5" s="158"/>
      <c r="M5" s="158"/>
      <c r="N5" s="159"/>
      <c r="O5" s="65"/>
      <c r="P5" s="66"/>
    </row>
    <row r="6" spans="1:17" s="58" customFormat="1" ht="18" customHeight="1">
      <c r="A6" s="38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63">
        <v>1</v>
      </c>
      <c r="I6" s="51">
        <v>2</v>
      </c>
      <c r="J6" s="51">
        <v>3</v>
      </c>
      <c r="K6" s="51" t="s">
        <v>19</v>
      </c>
      <c r="L6" s="67">
        <v>4</v>
      </c>
      <c r="M6" s="51">
        <v>5</v>
      </c>
      <c r="N6" s="68">
        <v>6</v>
      </c>
      <c r="O6" s="70" t="s">
        <v>16</v>
      </c>
      <c r="P6" s="71" t="s">
        <v>12</v>
      </c>
      <c r="Q6" s="69" t="s">
        <v>13</v>
      </c>
    </row>
    <row r="7" spans="1:18" ht="18" customHeight="1">
      <c r="A7" s="64">
        <v>1</v>
      </c>
      <c r="B7" s="13" t="s">
        <v>99</v>
      </c>
      <c r="C7" s="11" t="s">
        <v>507</v>
      </c>
      <c r="D7" s="14">
        <v>38556</v>
      </c>
      <c r="E7" s="15" t="s">
        <v>214</v>
      </c>
      <c r="F7" s="15"/>
      <c r="G7" s="15"/>
      <c r="H7" s="55">
        <v>11.77</v>
      </c>
      <c r="I7" s="55">
        <v>11.88</v>
      </c>
      <c r="J7" s="55">
        <v>12.48</v>
      </c>
      <c r="K7" s="55"/>
      <c r="L7" s="55">
        <v>11.33</v>
      </c>
      <c r="M7" s="55">
        <v>12.5</v>
      </c>
      <c r="N7" s="55">
        <v>12.37</v>
      </c>
      <c r="O7" s="86">
        <f aca="true" t="shared" si="0" ref="O7:O25">MAX(H7:N7)</f>
        <v>12.5</v>
      </c>
      <c r="P7" s="12" t="str">
        <f aca="true" t="shared" si="1" ref="P7:P25">IF(ISBLANK(O7),"",IF(O7&gt;=9,"I JA",IF(O7&gt;=8,"II JA",IF(O7&gt;=7.1,"III JA"))))</f>
        <v>I JA</v>
      </c>
      <c r="Q7" s="17" t="s">
        <v>31</v>
      </c>
      <c r="R7" s="25"/>
    </row>
    <row r="8" spans="1:17" ht="18" customHeight="1">
      <c r="A8" s="64">
        <v>2</v>
      </c>
      <c r="B8" s="13" t="s">
        <v>56</v>
      </c>
      <c r="C8" s="11" t="s">
        <v>711</v>
      </c>
      <c r="D8" s="14">
        <v>38484</v>
      </c>
      <c r="E8" s="15" t="s">
        <v>362</v>
      </c>
      <c r="F8" s="15" t="s">
        <v>355</v>
      </c>
      <c r="G8" s="15"/>
      <c r="H8" s="55">
        <v>10.76</v>
      </c>
      <c r="I8" s="55">
        <v>11.52</v>
      </c>
      <c r="J8" s="55">
        <v>11.31</v>
      </c>
      <c r="K8" s="55"/>
      <c r="L8" s="55">
        <v>10.68</v>
      </c>
      <c r="M8" s="55" t="s">
        <v>981</v>
      </c>
      <c r="N8" s="55">
        <v>11.04</v>
      </c>
      <c r="O8" s="86">
        <f t="shared" si="0"/>
        <v>11.52</v>
      </c>
      <c r="P8" s="12" t="str">
        <f t="shared" si="1"/>
        <v>I JA</v>
      </c>
      <c r="Q8" s="17" t="s">
        <v>710</v>
      </c>
    </row>
    <row r="9" spans="1:18" ht="18" customHeight="1">
      <c r="A9" s="64">
        <v>3</v>
      </c>
      <c r="B9" s="13" t="s">
        <v>147</v>
      </c>
      <c r="C9" s="11" t="s">
        <v>296</v>
      </c>
      <c r="D9" s="14">
        <v>38503</v>
      </c>
      <c r="E9" s="15" t="s">
        <v>453</v>
      </c>
      <c r="F9" s="15" t="s">
        <v>454</v>
      </c>
      <c r="G9" s="15"/>
      <c r="H9" s="55">
        <v>10.2</v>
      </c>
      <c r="I9" s="55">
        <v>10.39</v>
      </c>
      <c r="J9" s="55">
        <v>9.49</v>
      </c>
      <c r="K9" s="55"/>
      <c r="L9" s="55">
        <v>10.41</v>
      </c>
      <c r="M9" s="55">
        <v>10.97</v>
      </c>
      <c r="N9" s="55">
        <v>10.1</v>
      </c>
      <c r="O9" s="86">
        <f t="shared" si="0"/>
        <v>10.97</v>
      </c>
      <c r="P9" s="12" t="str">
        <f t="shared" si="1"/>
        <v>I JA</v>
      </c>
      <c r="Q9" s="17" t="s">
        <v>119</v>
      </c>
      <c r="R9" s="25"/>
    </row>
    <row r="10" spans="1:18" ht="18" customHeight="1">
      <c r="A10" s="64">
        <v>4</v>
      </c>
      <c r="B10" s="13" t="s">
        <v>97</v>
      </c>
      <c r="C10" s="11" t="s">
        <v>487</v>
      </c>
      <c r="D10" s="14" t="s">
        <v>488</v>
      </c>
      <c r="E10" s="15" t="s">
        <v>472</v>
      </c>
      <c r="F10" s="15" t="s">
        <v>473</v>
      </c>
      <c r="G10" s="15"/>
      <c r="H10" s="55">
        <v>10.05</v>
      </c>
      <c r="I10" s="55">
        <v>10.48</v>
      </c>
      <c r="J10" s="55">
        <v>10.89</v>
      </c>
      <c r="K10" s="55"/>
      <c r="L10" s="55">
        <v>10.36</v>
      </c>
      <c r="M10" s="55">
        <v>9.55</v>
      </c>
      <c r="N10" s="55">
        <v>9.86</v>
      </c>
      <c r="O10" s="86">
        <f t="shared" si="0"/>
        <v>10.89</v>
      </c>
      <c r="P10" s="12" t="str">
        <f t="shared" si="1"/>
        <v>I JA</v>
      </c>
      <c r="Q10" s="17" t="s">
        <v>489</v>
      </c>
      <c r="R10" s="25"/>
    </row>
    <row r="11" spans="1:17" ht="18" customHeight="1">
      <c r="A11" s="64">
        <v>5</v>
      </c>
      <c r="B11" s="13" t="s">
        <v>134</v>
      </c>
      <c r="C11" s="11" t="s">
        <v>544</v>
      </c>
      <c r="D11" s="14" t="s">
        <v>396</v>
      </c>
      <c r="E11" s="15" t="s">
        <v>90</v>
      </c>
      <c r="F11" s="15" t="s">
        <v>91</v>
      </c>
      <c r="G11" s="15"/>
      <c r="H11" s="55" t="s">
        <v>981</v>
      </c>
      <c r="I11" s="55">
        <v>9.86</v>
      </c>
      <c r="J11" s="55">
        <v>10.1</v>
      </c>
      <c r="K11" s="55"/>
      <c r="L11" s="55">
        <v>10.65</v>
      </c>
      <c r="M11" s="55">
        <v>8.51</v>
      </c>
      <c r="N11" s="55">
        <v>6.36</v>
      </c>
      <c r="O11" s="86">
        <f t="shared" si="0"/>
        <v>10.65</v>
      </c>
      <c r="P11" s="12" t="str">
        <f t="shared" si="1"/>
        <v>I JA</v>
      </c>
      <c r="Q11" s="17" t="s">
        <v>135</v>
      </c>
    </row>
    <row r="12" spans="1:18" ht="18" customHeight="1">
      <c r="A12" s="64">
        <v>6</v>
      </c>
      <c r="B12" s="13" t="s">
        <v>106</v>
      </c>
      <c r="C12" s="11" t="s">
        <v>508</v>
      </c>
      <c r="D12" s="14">
        <v>38377</v>
      </c>
      <c r="E12" s="15" t="s">
        <v>214</v>
      </c>
      <c r="F12" s="15"/>
      <c r="G12" s="15"/>
      <c r="H12" s="55">
        <v>10.06</v>
      </c>
      <c r="I12" s="55">
        <v>9.31</v>
      </c>
      <c r="J12" s="55">
        <v>9.14</v>
      </c>
      <c r="K12" s="55"/>
      <c r="L12" s="55">
        <v>8.82</v>
      </c>
      <c r="M12" s="55">
        <v>10.49</v>
      </c>
      <c r="N12" s="55">
        <v>9.94</v>
      </c>
      <c r="O12" s="86">
        <f t="shared" si="0"/>
        <v>10.49</v>
      </c>
      <c r="P12" s="12" t="str">
        <f t="shared" si="1"/>
        <v>I JA</v>
      </c>
      <c r="Q12" s="17" t="s">
        <v>31</v>
      </c>
      <c r="R12" s="25"/>
    </row>
    <row r="13" spans="1:17" ht="18" customHeight="1">
      <c r="A13" s="64">
        <v>7</v>
      </c>
      <c r="B13" s="13" t="s">
        <v>106</v>
      </c>
      <c r="C13" s="11" t="s">
        <v>294</v>
      </c>
      <c r="D13" s="14" t="s">
        <v>295</v>
      </c>
      <c r="E13" s="15" t="s">
        <v>64</v>
      </c>
      <c r="F13" s="15" t="s">
        <v>281</v>
      </c>
      <c r="G13" s="15" t="s">
        <v>39</v>
      </c>
      <c r="H13" s="55">
        <v>8.24</v>
      </c>
      <c r="I13" s="55">
        <v>8.81</v>
      </c>
      <c r="J13" s="55">
        <v>9.86</v>
      </c>
      <c r="K13" s="55"/>
      <c r="L13" s="55">
        <v>9.68</v>
      </c>
      <c r="M13" s="55">
        <v>10.06</v>
      </c>
      <c r="N13" s="55">
        <v>10.36</v>
      </c>
      <c r="O13" s="86">
        <f t="shared" si="0"/>
        <v>10.36</v>
      </c>
      <c r="P13" s="12" t="str">
        <f t="shared" si="1"/>
        <v>I JA</v>
      </c>
      <c r="Q13" s="17" t="s">
        <v>257</v>
      </c>
    </row>
    <row r="14" spans="1:17" ht="18" customHeight="1">
      <c r="A14" s="64">
        <v>8</v>
      </c>
      <c r="B14" s="13" t="s">
        <v>229</v>
      </c>
      <c r="C14" s="11" t="s">
        <v>713</v>
      </c>
      <c r="D14" s="14" t="s">
        <v>714</v>
      </c>
      <c r="E14" s="15" t="s">
        <v>362</v>
      </c>
      <c r="F14" s="15" t="s">
        <v>355</v>
      </c>
      <c r="G14" s="15"/>
      <c r="H14" s="55">
        <v>9.32</v>
      </c>
      <c r="I14" s="55">
        <v>9.01</v>
      </c>
      <c r="J14" s="55">
        <v>9.28</v>
      </c>
      <c r="K14" s="55"/>
      <c r="L14" s="55">
        <v>8.16</v>
      </c>
      <c r="M14" s="55">
        <v>7.62</v>
      </c>
      <c r="N14" s="55" t="s">
        <v>981</v>
      </c>
      <c r="O14" s="86">
        <f t="shared" si="0"/>
        <v>9.32</v>
      </c>
      <c r="P14" s="12" t="str">
        <f t="shared" si="1"/>
        <v>I JA</v>
      </c>
      <c r="Q14" s="17" t="s">
        <v>363</v>
      </c>
    </row>
    <row r="15" spans="1:23" s="119" customFormat="1" ht="18" customHeight="1">
      <c r="A15" s="64">
        <v>9</v>
      </c>
      <c r="B15" s="13" t="s">
        <v>699</v>
      </c>
      <c r="C15" s="11" t="s">
        <v>700</v>
      </c>
      <c r="D15" s="14" t="s">
        <v>340</v>
      </c>
      <c r="E15" s="15" t="s">
        <v>683</v>
      </c>
      <c r="F15" s="15" t="s">
        <v>46</v>
      </c>
      <c r="G15" s="15"/>
      <c r="H15" s="55">
        <v>9.28</v>
      </c>
      <c r="I15" s="55">
        <v>7.45</v>
      </c>
      <c r="J15" s="55">
        <v>8.51</v>
      </c>
      <c r="K15" s="55"/>
      <c r="L15" s="55"/>
      <c r="M15" s="55"/>
      <c r="N15" s="55"/>
      <c r="O15" s="86">
        <f t="shared" si="0"/>
        <v>9.28</v>
      </c>
      <c r="P15" s="12" t="str">
        <f t="shared" si="1"/>
        <v>I JA</v>
      </c>
      <c r="Q15" s="17" t="s">
        <v>154</v>
      </c>
      <c r="R15" s="21"/>
      <c r="S15" s="21"/>
      <c r="T15" s="21"/>
      <c r="U15" s="21"/>
      <c r="V15" s="21"/>
      <c r="W15" s="21"/>
    </row>
    <row r="16" spans="1:17" ht="18" customHeight="1">
      <c r="A16" s="64">
        <v>10</v>
      </c>
      <c r="B16" s="13" t="s">
        <v>211</v>
      </c>
      <c r="C16" s="11" t="s">
        <v>712</v>
      </c>
      <c r="D16" s="14">
        <v>38895</v>
      </c>
      <c r="E16" s="15" t="s">
        <v>362</v>
      </c>
      <c r="F16" s="15" t="s">
        <v>355</v>
      </c>
      <c r="G16" s="15"/>
      <c r="H16" s="55">
        <v>8.05</v>
      </c>
      <c r="I16" s="55" t="s">
        <v>981</v>
      </c>
      <c r="J16" s="55">
        <v>8.88</v>
      </c>
      <c r="K16" s="55"/>
      <c r="L16" s="55"/>
      <c r="M16" s="55"/>
      <c r="N16" s="55"/>
      <c r="O16" s="86">
        <f t="shared" si="0"/>
        <v>8.88</v>
      </c>
      <c r="P16" s="12" t="str">
        <f t="shared" si="1"/>
        <v>II JA</v>
      </c>
      <c r="Q16" s="17" t="s">
        <v>710</v>
      </c>
    </row>
    <row r="17" spans="1:17" ht="18" customHeight="1">
      <c r="A17" s="64">
        <v>11</v>
      </c>
      <c r="B17" s="13" t="s">
        <v>99</v>
      </c>
      <c r="C17" s="11" t="s">
        <v>565</v>
      </c>
      <c r="D17" s="14" t="s">
        <v>209</v>
      </c>
      <c r="E17" s="15" t="s">
        <v>562</v>
      </c>
      <c r="F17" s="15" t="s">
        <v>567</v>
      </c>
      <c r="G17" s="15"/>
      <c r="H17" s="55">
        <v>8.25</v>
      </c>
      <c r="I17" s="55">
        <v>8.47</v>
      </c>
      <c r="J17" s="55">
        <v>7.79</v>
      </c>
      <c r="K17" s="55"/>
      <c r="L17" s="55"/>
      <c r="M17" s="55"/>
      <c r="N17" s="55"/>
      <c r="O17" s="86">
        <f t="shared" si="0"/>
        <v>8.47</v>
      </c>
      <c r="P17" s="12" t="str">
        <f t="shared" si="1"/>
        <v>II JA</v>
      </c>
      <c r="Q17" s="17" t="s">
        <v>568</v>
      </c>
    </row>
    <row r="18" spans="1:17" ht="18" customHeight="1">
      <c r="A18" s="64">
        <v>12</v>
      </c>
      <c r="B18" s="13" t="s">
        <v>648</v>
      </c>
      <c r="C18" s="11" t="s">
        <v>708</v>
      </c>
      <c r="D18" s="14">
        <v>38513</v>
      </c>
      <c r="E18" s="15" t="s">
        <v>362</v>
      </c>
      <c r="F18" s="15" t="s">
        <v>355</v>
      </c>
      <c r="G18" s="15"/>
      <c r="H18" s="55">
        <v>8.25</v>
      </c>
      <c r="I18" s="55">
        <v>7.31</v>
      </c>
      <c r="J18" s="55">
        <v>8.1</v>
      </c>
      <c r="K18" s="55"/>
      <c r="L18" s="55"/>
      <c r="M18" s="55"/>
      <c r="N18" s="55"/>
      <c r="O18" s="86">
        <f t="shared" si="0"/>
        <v>8.25</v>
      </c>
      <c r="P18" s="12" t="str">
        <f t="shared" si="1"/>
        <v>II JA</v>
      </c>
      <c r="Q18" s="17" t="s">
        <v>359</v>
      </c>
    </row>
    <row r="19" spans="1:17" ht="18" customHeight="1">
      <c r="A19" s="64">
        <v>13</v>
      </c>
      <c r="B19" s="13" t="s">
        <v>500</v>
      </c>
      <c r="C19" s="11" t="s">
        <v>501</v>
      </c>
      <c r="D19" s="14" t="s">
        <v>502</v>
      </c>
      <c r="E19" s="15" t="s">
        <v>472</v>
      </c>
      <c r="F19" s="15" t="s">
        <v>473</v>
      </c>
      <c r="G19" s="15"/>
      <c r="H19" s="55">
        <v>8.23</v>
      </c>
      <c r="I19" s="55">
        <v>8.19</v>
      </c>
      <c r="J19" s="55">
        <v>7.17</v>
      </c>
      <c r="K19" s="55"/>
      <c r="L19" s="55"/>
      <c r="M19" s="55"/>
      <c r="N19" s="55"/>
      <c r="O19" s="86">
        <f t="shared" si="0"/>
        <v>8.23</v>
      </c>
      <c r="P19" s="12" t="str">
        <f t="shared" si="1"/>
        <v>II JA</v>
      </c>
      <c r="Q19" s="17" t="s">
        <v>499</v>
      </c>
    </row>
    <row r="20" spans="1:18" ht="18" customHeight="1">
      <c r="A20" s="64">
        <v>14</v>
      </c>
      <c r="B20" s="13" t="s">
        <v>464</v>
      </c>
      <c r="C20" s="11" t="s">
        <v>465</v>
      </c>
      <c r="D20" s="14">
        <v>39016</v>
      </c>
      <c r="E20" s="15" t="s">
        <v>453</v>
      </c>
      <c r="F20" s="15" t="s">
        <v>454</v>
      </c>
      <c r="G20" s="15"/>
      <c r="H20" s="55">
        <v>7.59</v>
      </c>
      <c r="I20" s="55">
        <v>7.82</v>
      </c>
      <c r="J20" s="55">
        <v>8.06</v>
      </c>
      <c r="K20" s="55"/>
      <c r="L20" s="55"/>
      <c r="M20" s="55"/>
      <c r="N20" s="55"/>
      <c r="O20" s="86">
        <f t="shared" si="0"/>
        <v>8.06</v>
      </c>
      <c r="P20" s="12" t="str">
        <f t="shared" si="1"/>
        <v>II JA</v>
      </c>
      <c r="Q20" s="17" t="s">
        <v>119</v>
      </c>
      <c r="R20" s="25"/>
    </row>
    <row r="21" spans="1:18" ht="18" customHeight="1">
      <c r="A21" s="64">
        <v>15</v>
      </c>
      <c r="B21" s="13" t="s">
        <v>37</v>
      </c>
      <c r="C21" s="11" t="s">
        <v>715</v>
      </c>
      <c r="D21" s="14" t="s">
        <v>376</v>
      </c>
      <c r="E21" s="15" t="s">
        <v>362</v>
      </c>
      <c r="F21" s="15" t="s">
        <v>355</v>
      </c>
      <c r="G21" s="15"/>
      <c r="H21" s="55">
        <v>7.98</v>
      </c>
      <c r="I21" s="55">
        <v>6.86</v>
      </c>
      <c r="J21" s="55">
        <v>7.21</v>
      </c>
      <c r="K21" s="55"/>
      <c r="L21" s="55"/>
      <c r="M21" s="55"/>
      <c r="N21" s="55"/>
      <c r="O21" s="86">
        <f t="shared" si="0"/>
        <v>7.98</v>
      </c>
      <c r="P21" s="12" t="str">
        <f t="shared" si="1"/>
        <v>III JA</v>
      </c>
      <c r="Q21" s="17" t="s">
        <v>363</v>
      </c>
      <c r="R21" s="25"/>
    </row>
    <row r="22" spans="1:17" ht="18" customHeight="1">
      <c r="A22" s="64">
        <v>16</v>
      </c>
      <c r="B22" s="13" t="s">
        <v>134</v>
      </c>
      <c r="C22" s="11" t="s">
        <v>716</v>
      </c>
      <c r="D22" s="14" t="s">
        <v>347</v>
      </c>
      <c r="E22" s="15" t="s">
        <v>362</v>
      </c>
      <c r="F22" s="15" t="s">
        <v>355</v>
      </c>
      <c r="G22" s="15"/>
      <c r="H22" s="55">
        <v>6.74</v>
      </c>
      <c r="I22" s="55" t="s">
        <v>981</v>
      </c>
      <c r="J22" s="55">
        <v>7.51</v>
      </c>
      <c r="K22" s="55"/>
      <c r="L22" s="55"/>
      <c r="M22" s="55"/>
      <c r="N22" s="55"/>
      <c r="O22" s="86">
        <f t="shared" si="0"/>
        <v>7.51</v>
      </c>
      <c r="P22" s="12" t="str">
        <f t="shared" si="1"/>
        <v>III JA</v>
      </c>
      <c r="Q22" s="17" t="s">
        <v>363</v>
      </c>
    </row>
    <row r="23" spans="1:17" ht="18" customHeight="1">
      <c r="A23" s="64">
        <v>17</v>
      </c>
      <c r="B23" s="13" t="s">
        <v>735</v>
      </c>
      <c r="C23" s="11" t="s">
        <v>622</v>
      </c>
      <c r="D23" s="14" t="s">
        <v>736</v>
      </c>
      <c r="E23" s="15" t="s">
        <v>723</v>
      </c>
      <c r="F23" s="15" t="s">
        <v>227</v>
      </c>
      <c r="G23" s="15"/>
      <c r="H23" s="55">
        <v>6.33</v>
      </c>
      <c r="I23" s="55">
        <v>7.31</v>
      </c>
      <c r="J23" s="55">
        <v>7.18</v>
      </c>
      <c r="K23" s="55"/>
      <c r="L23" s="55"/>
      <c r="M23" s="55"/>
      <c r="N23" s="55"/>
      <c r="O23" s="86">
        <f t="shared" si="0"/>
        <v>7.31</v>
      </c>
      <c r="P23" s="12" t="str">
        <f t="shared" si="1"/>
        <v>III JA</v>
      </c>
      <c r="Q23" s="17" t="s">
        <v>737</v>
      </c>
    </row>
    <row r="24" spans="1:17" ht="18" customHeight="1">
      <c r="A24" s="64">
        <v>18</v>
      </c>
      <c r="B24" s="13" t="s">
        <v>702</v>
      </c>
      <c r="C24" s="11" t="s">
        <v>705</v>
      </c>
      <c r="D24" s="14" t="s">
        <v>706</v>
      </c>
      <c r="E24" s="15" t="s">
        <v>362</v>
      </c>
      <c r="F24" s="15" t="s">
        <v>355</v>
      </c>
      <c r="G24" s="15"/>
      <c r="H24" s="55">
        <v>6.62</v>
      </c>
      <c r="I24" s="55">
        <v>6.46</v>
      </c>
      <c r="J24" s="55">
        <v>6.12</v>
      </c>
      <c r="K24" s="55"/>
      <c r="L24" s="55"/>
      <c r="M24" s="55"/>
      <c r="N24" s="55"/>
      <c r="O24" s="86">
        <f t="shared" si="0"/>
        <v>6.62</v>
      </c>
      <c r="P24" s="121" t="b">
        <f t="shared" si="1"/>
        <v>0</v>
      </c>
      <c r="Q24" s="17" t="s">
        <v>359</v>
      </c>
    </row>
    <row r="25" spans="1:17" ht="18" customHeight="1">
      <c r="A25" s="64">
        <v>19</v>
      </c>
      <c r="B25" s="13" t="s">
        <v>984</v>
      </c>
      <c r="C25" s="11" t="s">
        <v>909</v>
      </c>
      <c r="D25" s="14">
        <v>38720</v>
      </c>
      <c r="E25" s="15" t="s">
        <v>27</v>
      </c>
      <c r="F25" s="15" t="s">
        <v>28</v>
      </c>
      <c r="G25" s="15"/>
      <c r="H25" s="55">
        <v>4.74</v>
      </c>
      <c r="I25" s="55">
        <v>4.57</v>
      </c>
      <c r="J25" s="55">
        <v>5.12</v>
      </c>
      <c r="K25" s="55"/>
      <c r="L25" s="55"/>
      <c r="M25" s="55"/>
      <c r="N25" s="55"/>
      <c r="O25" s="86">
        <f t="shared" si="0"/>
        <v>5.12</v>
      </c>
      <c r="P25" s="121" t="b">
        <f t="shared" si="1"/>
        <v>0</v>
      </c>
      <c r="Q25" s="17" t="s">
        <v>29</v>
      </c>
    </row>
  </sheetData>
  <sheetProtection/>
  <mergeCells count="1">
    <mergeCell ref="H5:N5"/>
  </mergeCells>
  <printOptions horizontalCentered="1"/>
  <pageMargins left="0.15902777777777777" right="0.16944444444444445" top="0.4097222222222222" bottom="0.15" header="0.39305555555555555" footer="0.3930555555555555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28125" style="21" customWidth="1"/>
    <col min="2" max="2" width="11.57421875" style="21" customWidth="1"/>
    <col min="3" max="3" width="11.8515625" style="21" bestFit="1" customWidth="1"/>
    <col min="4" max="4" width="10.7109375" style="22" customWidth="1"/>
    <col min="5" max="5" width="12.00390625" style="23" bestFit="1" customWidth="1"/>
    <col min="6" max="6" width="19.8515625" style="23" customWidth="1"/>
    <col min="7" max="7" width="11.28125" style="24" bestFit="1" customWidth="1"/>
    <col min="8" max="10" width="4.7109375" style="25" customWidth="1"/>
    <col min="11" max="11" width="4.7109375" style="26" hidden="1" customWidth="1"/>
    <col min="12" max="14" width="4.7109375" style="25" customWidth="1"/>
    <col min="15" max="15" width="9.00390625" style="27" bestFit="1" customWidth="1"/>
    <col min="16" max="16" width="6.421875" style="28" bestFit="1" customWidth="1"/>
    <col min="17" max="17" width="14.8515625" style="4" bestFit="1" customWidth="1"/>
    <col min="18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6" s="4" customFormat="1" ht="12" customHeight="1">
      <c r="A3" s="21"/>
      <c r="B3" s="21"/>
      <c r="C3" s="29"/>
      <c r="D3" s="30"/>
      <c r="E3" s="31"/>
      <c r="F3" s="31"/>
      <c r="G3" s="24"/>
      <c r="H3" s="32"/>
      <c r="I3" s="32"/>
      <c r="J3" s="32"/>
      <c r="K3" s="27"/>
      <c r="L3" s="32"/>
      <c r="M3" s="32"/>
      <c r="N3" s="32"/>
      <c r="O3" s="27"/>
      <c r="P3" s="28"/>
    </row>
    <row r="4" spans="2:16" s="18" customFormat="1" ht="16.5" thickBot="1">
      <c r="B4" s="1" t="s">
        <v>155</v>
      </c>
      <c r="D4" s="33"/>
      <c r="E4" s="34"/>
      <c r="F4" s="34"/>
      <c r="G4" s="35"/>
      <c r="H4" s="36"/>
      <c r="I4" s="36"/>
      <c r="J4" s="36"/>
      <c r="K4" s="46"/>
      <c r="L4" s="36"/>
      <c r="M4" s="36"/>
      <c r="N4" s="36"/>
      <c r="O4" s="47"/>
      <c r="P4" s="9"/>
    </row>
    <row r="5" spans="5:16" ht="18" customHeight="1" thickBot="1">
      <c r="E5" s="37"/>
      <c r="F5" s="37"/>
      <c r="G5" s="37"/>
      <c r="H5" s="157" t="s">
        <v>117</v>
      </c>
      <c r="I5" s="158"/>
      <c r="J5" s="158"/>
      <c r="K5" s="158"/>
      <c r="L5" s="158"/>
      <c r="M5" s="158"/>
      <c r="N5" s="159"/>
      <c r="O5" s="48"/>
      <c r="P5" s="49"/>
    </row>
    <row r="6" spans="1:17" s="19" customFormat="1" ht="18" customHeight="1" thickBot="1">
      <c r="A6" s="38" t="s">
        <v>973</v>
      </c>
      <c r="B6" s="39" t="s">
        <v>4</v>
      </c>
      <c r="C6" s="40" t="s">
        <v>5</v>
      </c>
      <c r="D6" s="41" t="s">
        <v>6</v>
      </c>
      <c r="E6" s="42" t="s">
        <v>7</v>
      </c>
      <c r="F6" s="42" t="s">
        <v>8</v>
      </c>
      <c r="G6" s="42" t="s">
        <v>9</v>
      </c>
      <c r="H6" s="43">
        <v>1</v>
      </c>
      <c r="I6" s="50">
        <v>2</v>
      </c>
      <c r="J6" s="50">
        <v>3</v>
      </c>
      <c r="K6" s="51" t="s">
        <v>19</v>
      </c>
      <c r="L6" s="52">
        <v>4</v>
      </c>
      <c r="M6" s="50">
        <v>5</v>
      </c>
      <c r="N6" s="53">
        <v>6</v>
      </c>
      <c r="O6" s="146" t="s">
        <v>16</v>
      </c>
      <c r="P6" s="54" t="s">
        <v>12</v>
      </c>
      <c r="Q6" s="57" t="s">
        <v>13</v>
      </c>
    </row>
    <row r="7" spans="1:17" s="20" customFormat="1" ht="18" customHeight="1">
      <c r="A7" s="44">
        <v>1</v>
      </c>
      <c r="B7" s="13" t="s">
        <v>914</v>
      </c>
      <c r="C7" s="11" t="s">
        <v>915</v>
      </c>
      <c r="D7" s="14" t="s">
        <v>916</v>
      </c>
      <c r="E7" s="15" t="s">
        <v>50</v>
      </c>
      <c r="F7" s="15" t="s">
        <v>51</v>
      </c>
      <c r="G7" s="15"/>
      <c r="H7" s="45">
        <v>11.83</v>
      </c>
      <c r="I7" s="45">
        <v>11.65</v>
      </c>
      <c r="J7" s="45">
        <v>11.24</v>
      </c>
      <c r="K7" s="55"/>
      <c r="L7" s="45">
        <v>11.6</v>
      </c>
      <c r="M7" s="45">
        <v>12.87</v>
      </c>
      <c r="N7" s="45">
        <v>11.98</v>
      </c>
      <c r="O7" s="149">
        <f aca="true" t="shared" si="0" ref="O7:O34">MAX(H7:N7)</f>
        <v>12.87</v>
      </c>
      <c r="P7" s="56" t="str">
        <f aca="true" t="shared" si="1" ref="P7:P34">IF(ISBLANK(O7),"",IF(O7&lt;9,"",IF(O7&gt;=14.3,"III A",IF(O7&gt;=12.2,"I JA",IF(O7&gt;=10.5,"II JA",IF(O7&gt;=9.5,"III JA"))))))</f>
        <v>I JA</v>
      </c>
      <c r="Q7" s="17" t="s">
        <v>52</v>
      </c>
    </row>
    <row r="8" spans="1:17" s="20" customFormat="1" ht="18" customHeight="1">
      <c r="A8" s="44">
        <v>2</v>
      </c>
      <c r="B8" s="13" t="s">
        <v>67</v>
      </c>
      <c r="C8" s="11" t="s">
        <v>328</v>
      </c>
      <c r="D8" s="14" t="s">
        <v>353</v>
      </c>
      <c r="E8" s="15" t="s">
        <v>683</v>
      </c>
      <c r="F8" s="15" t="s">
        <v>46</v>
      </c>
      <c r="G8" s="15"/>
      <c r="H8" s="45">
        <v>11.14</v>
      </c>
      <c r="I8" s="45">
        <v>10.96</v>
      </c>
      <c r="J8" s="45">
        <v>10.12</v>
      </c>
      <c r="K8" s="55"/>
      <c r="L8" s="45">
        <v>11.59</v>
      </c>
      <c r="M8" s="45">
        <v>12.11</v>
      </c>
      <c r="N8" s="45">
        <v>12.05</v>
      </c>
      <c r="O8" s="149">
        <f t="shared" si="0"/>
        <v>12.11</v>
      </c>
      <c r="P8" s="56" t="str">
        <f t="shared" si="1"/>
        <v>II JA</v>
      </c>
      <c r="Q8" s="17" t="s">
        <v>149</v>
      </c>
    </row>
    <row r="9" spans="1:17" s="20" customFormat="1" ht="18" customHeight="1">
      <c r="A9" s="44">
        <v>3</v>
      </c>
      <c r="B9" s="13" t="s">
        <v>720</v>
      </c>
      <c r="C9" s="11" t="s">
        <v>358</v>
      </c>
      <c r="D9" s="14" t="s">
        <v>200</v>
      </c>
      <c r="E9" s="15" t="s">
        <v>362</v>
      </c>
      <c r="F9" s="15" t="s">
        <v>355</v>
      </c>
      <c r="G9" s="15"/>
      <c r="H9" s="45">
        <v>10.51</v>
      </c>
      <c r="I9" s="45">
        <v>8.93</v>
      </c>
      <c r="J9" s="45" t="s">
        <v>981</v>
      </c>
      <c r="K9" s="55"/>
      <c r="L9" s="45">
        <v>9.95</v>
      </c>
      <c r="M9" s="45">
        <v>11.41</v>
      </c>
      <c r="N9" s="45">
        <v>11.86</v>
      </c>
      <c r="O9" s="149">
        <f t="shared" si="0"/>
        <v>11.86</v>
      </c>
      <c r="P9" s="56" t="str">
        <f t="shared" si="1"/>
        <v>II JA</v>
      </c>
      <c r="Q9" s="17" t="s">
        <v>363</v>
      </c>
    </row>
    <row r="10" spans="1:17" s="20" customFormat="1" ht="18" customHeight="1">
      <c r="A10" s="44">
        <v>4</v>
      </c>
      <c r="B10" s="13" t="s">
        <v>166</v>
      </c>
      <c r="C10" s="11" t="s">
        <v>791</v>
      </c>
      <c r="D10" s="14" t="s">
        <v>792</v>
      </c>
      <c r="E10" s="15" t="s">
        <v>793</v>
      </c>
      <c r="F10" s="15" t="s">
        <v>177</v>
      </c>
      <c r="G10" s="15"/>
      <c r="H10" s="45">
        <v>11.23</v>
      </c>
      <c r="I10" s="45">
        <v>10.16</v>
      </c>
      <c r="J10" s="45">
        <v>10.15</v>
      </c>
      <c r="K10" s="55"/>
      <c r="L10" s="45">
        <v>10.1</v>
      </c>
      <c r="M10" s="45">
        <v>11.67</v>
      </c>
      <c r="N10" s="45">
        <v>11.05</v>
      </c>
      <c r="O10" s="149">
        <f t="shared" si="0"/>
        <v>11.67</v>
      </c>
      <c r="P10" s="56" t="str">
        <f t="shared" si="1"/>
        <v>II JA</v>
      </c>
      <c r="Q10" s="17" t="s">
        <v>178</v>
      </c>
    </row>
    <row r="11" spans="1:17" s="20" customFormat="1" ht="18" customHeight="1">
      <c r="A11" s="44">
        <v>5</v>
      </c>
      <c r="B11" s="13" t="s">
        <v>79</v>
      </c>
      <c r="C11" s="11" t="s">
        <v>356</v>
      </c>
      <c r="D11" s="14" t="s">
        <v>357</v>
      </c>
      <c r="E11" s="15" t="s">
        <v>362</v>
      </c>
      <c r="F11" s="15" t="s">
        <v>355</v>
      </c>
      <c r="G11" s="15"/>
      <c r="H11" s="45">
        <v>11.28</v>
      </c>
      <c r="I11" s="45">
        <v>10.69</v>
      </c>
      <c r="J11" s="45">
        <v>10.66</v>
      </c>
      <c r="K11" s="55"/>
      <c r="L11" s="45">
        <v>10.86</v>
      </c>
      <c r="M11" s="45" t="s">
        <v>981</v>
      </c>
      <c r="N11" s="45">
        <v>9.81</v>
      </c>
      <c r="O11" s="149">
        <f t="shared" si="0"/>
        <v>11.28</v>
      </c>
      <c r="P11" s="56" t="str">
        <f t="shared" si="1"/>
        <v>II JA</v>
      </c>
      <c r="Q11" s="17" t="s">
        <v>363</v>
      </c>
    </row>
    <row r="12" spans="1:17" s="20" customFormat="1" ht="18" customHeight="1">
      <c r="A12" s="44">
        <v>6</v>
      </c>
      <c r="B12" s="13" t="s">
        <v>732</v>
      </c>
      <c r="C12" s="11" t="s">
        <v>733</v>
      </c>
      <c r="D12" s="14" t="s">
        <v>734</v>
      </c>
      <c r="E12" s="15" t="s">
        <v>723</v>
      </c>
      <c r="F12" s="15" t="s">
        <v>227</v>
      </c>
      <c r="G12" s="15"/>
      <c r="H12" s="45">
        <v>9.96</v>
      </c>
      <c r="I12" s="45">
        <v>10.91</v>
      </c>
      <c r="J12" s="45">
        <v>10.03</v>
      </c>
      <c r="K12" s="55"/>
      <c r="L12" s="45">
        <v>10.97</v>
      </c>
      <c r="M12" s="45">
        <v>11.03</v>
      </c>
      <c r="N12" s="45">
        <v>10.62</v>
      </c>
      <c r="O12" s="149">
        <f t="shared" si="0"/>
        <v>11.03</v>
      </c>
      <c r="P12" s="56" t="str">
        <f t="shared" si="1"/>
        <v>II JA</v>
      </c>
      <c r="Q12" s="17" t="s">
        <v>726</v>
      </c>
    </row>
    <row r="13" spans="1:17" s="20" customFormat="1" ht="18" customHeight="1">
      <c r="A13" s="44">
        <v>7</v>
      </c>
      <c r="B13" s="13" t="s">
        <v>238</v>
      </c>
      <c r="C13" s="11" t="s">
        <v>239</v>
      </c>
      <c r="D13" s="14">
        <v>38553</v>
      </c>
      <c r="E13" s="15" t="s">
        <v>41</v>
      </c>
      <c r="F13" s="15" t="s">
        <v>237</v>
      </c>
      <c r="G13" s="15"/>
      <c r="H13" s="45">
        <v>10.54</v>
      </c>
      <c r="I13" s="45">
        <v>10.74</v>
      </c>
      <c r="J13" s="45">
        <v>9.88</v>
      </c>
      <c r="K13" s="55"/>
      <c r="L13" s="45">
        <v>10.79</v>
      </c>
      <c r="M13" s="45">
        <v>10.92</v>
      </c>
      <c r="N13" s="45">
        <v>10.92</v>
      </c>
      <c r="O13" s="149">
        <f t="shared" si="0"/>
        <v>10.92</v>
      </c>
      <c r="P13" s="56" t="str">
        <f t="shared" si="1"/>
        <v>II JA</v>
      </c>
      <c r="Q13" s="17" t="s">
        <v>44</v>
      </c>
    </row>
    <row r="14" spans="1:17" s="20" customFormat="1" ht="18" customHeight="1">
      <c r="A14" s="44">
        <v>8</v>
      </c>
      <c r="B14" s="13" t="s">
        <v>280</v>
      </c>
      <c r="C14" s="11" t="s">
        <v>794</v>
      </c>
      <c r="D14" s="14" t="s">
        <v>795</v>
      </c>
      <c r="E14" s="15" t="s">
        <v>793</v>
      </c>
      <c r="F14" s="15" t="s">
        <v>177</v>
      </c>
      <c r="G14" s="15"/>
      <c r="H14" s="45">
        <v>10.34</v>
      </c>
      <c r="I14" s="45">
        <v>10.21</v>
      </c>
      <c r="J14" s="45">
        <v>10.83</v>
      </c>
      <c r="K14" s="111"/>
      <c r="L14" s="45">
        <v>10.63</v>
      </c>
      <c r="M14" s="45">
        <v>10.46</v>
      </c>
      <c r="N14" s="45">
        <v>9.79</v>
      </c>
      <c r="O14" s="149">
        <f t="shared" si="0"/>
        <v>10.83</v>
      </c>
      <c r="P14" s="56" t="str">
        <f t="shared" si="1"/>
        <v>II JA</v>
      </c>
      <c r="Q14" s="17" t="s">
        <v>178</v>
      </c>
    </row>
    <row r="15" spans="1:17" s="20" customFormat="1" ht="18" customHeight="1">
      <c r="A15" s="44">
        <v>9</v>
      </c>
      <c r="B15" s="13" t="s">
        <v>79</v>
      </c>
      <c r="C15" s="11" t="s">
        <v>509</v>
      </c>
      <c r="D15" s="14">
        <v>39109</v>
      </c>
      <c r="E15" s="15" t="s">
        <v>214</v>
      </c>
      <c r="F15" s="15"/>
      <c r="G15" s="15"/>
      <c r="H15" s="45">
        <v>10.38</v>
      </c>
      <c r="I15" s="45">
        <v>9.59</v>
      </c>
      <c r="J15" s="45">
        <v>10.12</v>
      </c>
      <c r="K15" s="55"/>
      <c r="L15" s="45"/>
      <c r="M15" s="45"/>
      <c r="N15" s="45"/>
      <c r="O15" s="149">
        <f t="shared" si="0"/>
        <v>10.38</v>
      </c>
      <c r="P15" s="56" t="str">
        <f t="shared" si="1"/>
        <v>III JA</v>
      </c>
      <c r="Q15" s="17" t="s">
        <v>31</v>
      </c>
    </row>
    <row r="16" spans="1:17" s="20" customFormat="1" ht="18" customHeight="1">
      <c r="A16" s="44">
        <v>10</v>
      </c>
      <c r="B16" s="13" t="s">
        <v>375</v>
      </c>
      <c r="C16" s="11" t="s">
        <v>766</v>
      </c>
      <c r="D16" s="14">
        <v>38634</v>
      </c>
      <c r="E16" s="15" t="s">
        <v>76</v>
      </c>
      <c r="F16" s="15" t="s">
        <v>77</v>
      </c>
      <c r="G16" s="15" t="s">
        <v>130</v>
      </c>
      <c r="H16" s="45">
        <v>10.08</v>
      </c>
      <c r="I16" s="45">
        <v>10.31</v>
      </c>
      <c r="J16" s="45">
        <v>9.26</v>
      </c>
      <c r="K16" s="111"/>
      <c r="L16" s="45"/>
      <c r="M16" s="45"/>
      <c r="N16" s="45"/>
      <c r="O16" s="149">
        <f t="shared" si="0"/>
        <v>10.31</v>
      </c>
      <c r="P16" s="56" t="str">
        <f t="shared" si="1"/>
        <v>III JA</v>
      </c>
      <c r="Q16" s="17" t="s">
        <v>131</v>
      </c>
    </row>
    <row r="17" spans="1:17" s="20" customFormat="1" ht="18" customHeight="1">
      <c r="A17" s="44">
        <v>11</v>
      </c>
      <c r="B17" s="13" t="s">
        <v>236</v>
      </c>
      <c r="C17" s="11" t="s">
        <v>900</v>
      </c>
      <c r="D17" s="14" t="s">
        <v>381</v>
      </c>
      <c r="E17" s="15" t="s">
        <v>27</v>
      </c>
      <c r="F17" s="15" t="s">
        <v>28</v>
      </c>
      <c r="G17" s="15"/>
      <c r="H17" s="45">
        <v>9.78</v>
      </c>
      <c r="I17" s="45">
        <v>9.37</v>
      </c>
      <c r="J17" s="45">
        <v>9.86</v>
      </c>
      <c r="K17" s="111"/>
      <c r="L17" s="45"/>
      <c r="M17" s="45"/>
      <c r="N17" s="45"/>
      <c r="O17" s="149">
        <f t="shared" si="0"/>
        <v>9.86</v>
      </c>
      <c r="P17" s="56" t="str">
        <f t="shared" si="1"/>
        <v>III JA</v>
      </c>
      <c r="Q17" s="17" t="s">
        <v>29</v>
      </c>
    </row>
    <row r="18" spans="1:23" s="20" customFormat="1" ht="18" customHeight="1">
      <c r="A18" s="44">
        <v>12</v>
      </c>
      <c r="B18" s="13" t="s">
        <v>172</v>
      </c>
      <c r="C18" s="11" t="s">
        <v>455</v>
      </c>
      <c r="D18" s="14">
        <v>38462</v>
      </c>
      <c r="E18" s="15" t="s">
        <v>453</v>
      </c>
      <c r="F18" s="15" t="s">
        <v>454</v>
      </c>
      <c r="G18" s="15"/>
      <c r="H18" s="45">
        <v>9.57</v>
      </c>
      <c r="I18" s="45">
        <v>9.57</v>
      </c>
      <c r="J18" s="45">
        <v>9.7</v>
      </c>
      <c r="K18" s="55"/>
      <c r="L18" s="45"/>
      <c r="M18" s="45"/>
      <c r="N18" s="45"/>
      <c r="O18" s="149">
        <f t="shared" si="0"/>
        <v>9.7</v>
      </c>
      <c r="P18" s="56" t="str">
        <f t="shared" si="1"/>
        <v>III JA</v>
      </c>
      <c r="Q18" s="17" t="s">
        <v>119</v>
      </c>
      <c r="R18" s="19"/>
      <c r="S18" s="19"/>
      <c r="T18" s="19"/>
      <c r="U18" s="19"/>
      <c r="V18" s="19"/>
      <c r="W18" s="19"/>
    </row>
    <row r="19" spans="1:23" s="110" customFormat="1" ht="18" customHeight="1">
      <c r="A19" s="44">
        <v>13</v>
      </c>
      <c r="B19" s="13" t="s">
        <v>721</v>
      </c>
      <c r="C19" s="11" t="s">
        <v>722</v>
      </c>
      <c r="D19" s="14">
        <v>38424</v>
      </c>
      <c r="E19" s="15" t="s">
        <v>723</v>
      </c>
      <c r="F19" s="15" t="s">
        <v>227</v>
      </c>
      <c r="G19" s="15"/>
      <c r="H19" s="45">
        <v>8.79</v>
      </c>
      <c r="I19" s="45">
        <v>8.51</v>
      </c>
      <c r="J19" s="45">
        <v>9.44</v>
      </c>
      <c r="K19" s="55"/>
      <c r="L19" s="45"/>
      <c r="M19" s="45"/>
      <c r="N19" s="45"/>
      <c r="O19" s="149">
        <f t="shared" si="0"/>
        <v>9.44</v>
      </c>
      <c r="P19" s="148" t="b">
        <f t="shared" si="1"/>
        <v>0</v>
      </c>
      <c r="Q19" s="17" t="s">
        <v>233</v>
      </c>
      <c r="R19" s="19"/>
      <c r="S19" s="19"/>
      <c r="T19" s="19"/>
      <c r="U19" s="19"/>
      <c r="V19" s="19"/>
      <c r="W19" s="19"/>
    </row>
    <row r="20" spans="1:17" s="20" customFormat="1" ht="18" customHeight="1">
      <c r="A20" s="44">
        <v>14</v>
      </c>
      <c r="B20" s="13" t="s">
        <v>779</v>
      </c>
      <c r="C20" s="11" t="s">
        <v>780</v>
      </c>
      <c r="D20" s="14">
        <v>38539</v>
      </c>
      <c r="E20" s="15" t="s">
        <v>76</v>
      </c>
      <c r="F20" s="15" t="s">
        <v>77</v>
      </c>
      <c r="G20" s="15" t="s">
        <v>218</v>
      </c>
      <c r="H20" s="45">
        <v>9.31</v>
      </c>
      <c r="I20" s="45">
        <v>8.74</v>
      </c>
      <c r="J20" s="45">
        <v>9.4</v>
      </c>
      <c r="K20" s="111"/>
      <c r="L20" s="45"/>
      <c r="M20" s="45"/>
      <c r="N20" s="45"/>
      <c r="O20" s="149">
        <f t="shared" si="0"/>
        <v>9.4</v>
      </c>
      <c r="P20" s="148" t="b">
        <f t="shared" si="1"/>
        <v>0</v>
      </c>
      <c r="Q20" s="17" t="s">
        <v>216</v>
      </c>
    </row>
    <row r="21" spans="1:17" s="20" customFormat="1" ht="18" customHeight="1">
      <c r="A21" s="44">
        <v>15</v>
      </c>
      <c r="B21" s="13" t="s">
        <v>727</v>
      </c>
      <c r="C21" s="11" t="s">
        <v>728</v>
      </c>
      <c r="D21" s="14" t="s">
        <v>729</v>
      </c>
      <c r="E21" s="15" t="s">
        <v>723</v>
      </c>
      <c r="F21" s="15" t="s">
        <v>227</v>
      </c>
      <c r="G21" s="15"/>
      <c r="H21" s="45">
        <v>8.77</v>
      </c>
      <c r="I21" s="45">
        <v>9.29</v>
      </c>
      <c r="J21" s="45">
        <v>8.92</v>
      </c>
      <c r="K21" s="55"/>
      <c r="L21" s="45"/>
      <c r="M21" s="45"/>
      <c r="N21" s="45"/>
      <c r="O21" s="149">
        <f t="shared" si="0"/>
        <v>9.29</v>
      </c>
      <c r="P21" s="148" t="b">
        <f t="shared" si="1"/>
        <v>0</v>
      </c>
      <c r="Q21" s="17" t="s">
        <v>726</v>
      </c>
    </row>
    <row r="22" spans="1:17" s="20" customFormat="1" ht="18" customHeight="1">
      <c r="A22" s="44">
        <v>16</v>
      </c>
      <c r="B22" s="13" t="s">
        <v>724</v>
      </c>
      <c r="C22" s="11" t="s">
        <v>725</v>
      </c>
      <c r="D22" s="14" t="s">
        <v>181</v>
      </c>
      <c r="E22" s="15" t="s">
        <v>723</v>
      </c>
      <c r="F22" s="15" t="s">
        <v>227</v>
      </c>
      <c r="G22" s="15"/>
      <c r="H22" s="45">
        <v>7.09</v>
      </c>
      <c r="I22" s="45">
        <v>9.29</v>
      </c>
      <c r="J22" s="45">
        <v>9.27</v>
      </c>
      <c r="K22" s="55"/>
      <c r="L22" s="45"/>
      <c r="M22" s="45"/>
      <c r="N22" s="45"/>
      <c r="O22" s="149">
        <f t="shared" si="0"/>
        <v>9.29</v>
      </c>
      <c r="P22" s="148" t="b">
        <f t="shared" si="1"/>
        <v>0</v>
      </c>
      <c r="Q22" s="17" t="s">
        <v>726</v>
      </c>
    </row>
    <row r="23" spans="1:17" s="20" customFormat="1" ht="18" customHeight="1">
      <c r="A23" s="44">
        <v>17</v>
      </c>
      <c r="B23" s="13" t="s">
        <v>84</v>
      </c>
      <c r="C23" s="11" t="s">
        <v>637</v>
      </c>
      <c r="D23" s="14">
        <v>38562</v>
      </c>
      <c r="E23" s="15" t="s">
        <v>156</v>
      </c>
      <c r="F23" s="15" t="s">
        <v>157</v>
      </c>
      <c r="G23" s="15"/>
      <c r="H23" s="45">
        <v>9.12</v>
      </c>
      <c r="I23" s="45">
        <v>8.97</v>
      </c>
      <c r="J23" s="45">
        <v>9.05</v>
      </c>
      <c r="K23" s="55"/>
      <c r="L23" s="45"/>
      <c r="M23" s="45"/>
      <c r="N23" s="45"/>
      <c r="O23" s="149">
        <f t="shared" si="0"/>
        <v>9.12</v>
      </c>
      <c r="P23" s="148" t="b">
        <f t="shared" si="1"/>
        <v>0</v>
      </c>
      <c r="Q23" s="17" t="s">
        <v>158</v>
      </c>
    </row>
    <row r="24" spans="1:17" s="20" customFormat="1" ht="18" customHeight="1">
      <c r="A24" s="44">
        <v>18</v>
      </c>
      <c r="B24" s="13" t="s">
        <v>67</v>
      </c>
      <c r="C24" s="11" t="s">
        <v>738</v>
      </c>
      <c r="D24" s="14" t="s">
        <v>388</v>
      </c>
      <c r="E24" s="15" t="s">
        <v>723</v>
      </c>
      <c r="F24" s="15" t="s">
        <v>227</v>
      </c>
      <c r="G24" s="15"/>
      <c r="H24" s="45">
        <v>8.97</v>
      </c>
      <c r="I24" s="45">
        <v>8.68</v>
      </c>
      <c r="J24" s="45">
        <v>8.38</v>
      </c>
      <c r="K24" s="55"/>
      <c r="L24" s="45"/>
      <c r="M24" s="45"/>
      <c r="N24" s="45"/>
      <c r="O24" s="149">
        <f t="shared" si="0"/>
        <v>8.97</v>
      </c>
      <c r="P24" s="56">
        <f t="shared" si="1"/>
      </c>
      <c r="Q24" s="17" t="s">
        <v>726</v>
      </c>
    </row>
    <row r="25" spans="1:17" s="20" customFormat="1" ht="18" customHeight="1">
      <c r="A25" s="44">
        <v>19</v>
      </c>
      <c r="B25" s="13" t="s">
        <v>259</v>
      </c>
      <c r="C25" s="11" t="s">
        <v>161</v>
      </c>
      <c r="D25" s="14" t="s">
        <v>162</v>
      </c>
      <c r="E25" s="15" t="s">
        <v>251</v>
      </c>
      <c r="F25" s="15" t="s">
        <v>261</v>
      </c>
      <c r="G25" s="15"/>
      <c r="H25" s="45">
        <v>8.65</v>
      </c>
      <c r="I25" s="45">
        <v>8.49</v>
      </c>
      <c r="J25" s="45">
        <v>8.54</v>
      </c>
      <c r="K25" s="111"/>
      <c r="L25" s="45"/>
      <c r="M25" s="45"/>
      <c r="N25" s="45"/>
      <c r="O25" s="149">
        <f t="shared" si="0"/>
        <v>8.65</v>
      </c>
      <c r="P25" s="56">
        <f t="shared" si="1"/>
      </c>
      <c r="Q25" s="17" t="s">
        <v>265</v>
      </c>
    </row>
    <row r="26" spans="1:23" s="20" customFormat="1" ht="18" customHeight="1">
      <c r="A26" s="44">
        <v>20</v>
      </c>
      <c r="B26" s="13" t="s">
        <v>545</v>
      </c>
      <c r="C26" s="11" t="s">
        <v>128</v>
      </c>
      <c r="D26" s="14">
        <v>38366</v>
      </c>
      <c r="E26" s="15" t="s">
        <v>90</v>
      </c>
      <c r="F26" s="15" t="s">
        <v>91</v>
      </c>
      <c r="G26" s="15"/>
      <c r="H26" s="45">
        <v>7.74</v>
      </c>
      <c r="I26" s="45">
        <v>8.58</v>
      </c>
      <c r="J26" s="45">
        <v>8.32</v>
      </c>
      <c r="K26" s="55"/>
      <c r="L26" s="45"/>
      <c r="M26" s="45"/>
      <c r="N26" s="45"/>
      <c r="O26" s="149">
        <f t="shared" si="0"/>
        <v>8.58</v>
      </c>
      <c r="P26" s="56">
        <f t="shared" si="1"/>
      </c>
      <c r="Q26" s="17" t="s">
        <v>135</v>
      </c>
      <c r="R26" s="19"/>
      <c r="S26" s="19"/>
      <c r="T26" s="19"/>
      <c r="U26" s="19"/>
      <c r="V26" s="19"/>
      <c r="W26" s="19"/>
    </row>
    <row r="27" spans="1:17" s="20" customFormat="1" ht="18" customHeight="1">
      <c r="A27" s="44">
        <v>21</v>
      </c>
      <c r="B27" s="13" t="s">
        <v>364</v>
      </c>
      <c r="C27" s="11" t="s">
        <v>490</v>
      </c>
      <c r="D27" s="14" t="s">
        <v>396</v>
      </c>
      <c r="E27" s="15" t="s">
        <v>472</v>
      </c>
      <c r="F27" s="15" t="s">
        <v>473</v>
      </c>
      <c r="G27" s="15"/>
      <c r="H27" s="45">
        <v>7.85</v>
      </c>
      <c r="I27" s="45">
        <v>8.45</v>
      </c>
      <c r="J27" s="45">
        <v>7.46</v>
      </c>
      <c r="K27" s="111"/>
      <c r="L27" s="45"/>
      <c r="M27" s="45"/>
      <c r="N27" s="45"/>
      <c r="O27" s="149">
        <f t="shared" si="0"/>
        <v>8.45</v>
      </c>
      <c r="P27" s="56">
        <f t="shared" si="1"/>
      </c>
      <c r="Q27" s="17" t="s">
        <v>489</v>
      </c>
    </row>
    <row r="28" spans="1:17" s="20" customFormat="1" ht="18" customHeight="1">
      <c r="A28" s="44">
        <v>22</v>
      </c>
      <c r="B28" s="13" t="s">
        <v>457</v>
      </c>
      <c r="C28" s="11" t="s">
        <v>458</v>
      </c>
      <c r="D28" s="14">
        <v>38768</v>
      </c>
      <c r="E28" s="15" t="s">
        <v>453</v>
      </c>
      <c r="F28" s="15" t="s">
        <v>454</v>
      </c>
      <c r="G28" s="15"/>
      <c r="H28" s="45">
        <v>8.29</v>
      </c>
      <c r="I28" s="45">
        <v>8.12</v>
      </c>
      <c r="J28" s="45">
        <v>8.22</v>
      </c>
      <c r="K28" s="55"/>
      <c r="L28" s="45"/>
      <c r="M28" s="45"/>
      <c r="N28" s="45"/>
      <c r="O28" s="149">
        <f t="shared" si="0"/>
        <v>8.29</v>
      </c>
      <c r="P28" s="56">
        <f t="shared" si="1"/>
      </c>
      <c r="Q28" s="17" t="s">
        <v>119</v>
      </c>
    </row>
    <row r="29" spans="1:17" s="20" customFormat="1" ht="18" customHeight="1">
      <c r="A29" s="44">
        <v>23</v>
      </c>
      <c r="B29" s="13" t="s">
        <v>429</v>
      </c>
      <c r="C29" s="11" t="s">
        <v>430</v>
      </c>
      <c r="D29" s="14" t="s">
        <v>431</v>
      </c>
      <c r="E29" s="15" t="s">
        <v>224</v>
      </c>
      <c r="F29" s="15" t="s">
        <v>225</v>
      </c>
      <c r="G29" s="15"/>
      <c r="H29" s="45">
        <v>8.18</v>
      </c>
      <c r="I29" s="45">
        <v>7.82</v>
      </c>
      <c r="J29" s="45">
        <v>8.02</v>
      </c>
      <c r="K29" s="111"/>
      <c r="L29" s="45"/>
      <c r="M29" s="45"/>
      <c r="N29" s="45"/>
      <c r="O29" s="149">
        <f t="shared" si="0"/>
        <v>8.18</v>
      </c>
      <c r="P29" s="56">
        <f t="shared" si="1"/>
      </c>
      <c r="Q29" s="17" t="s">
        <v>428</v>
      </c>
    </row>
    <row r="30" spans="1:17" s="20" customFormat="1" ht="18" customHeight="1">
      <c r="A30" s="44">
        <v>24</v>
      </c>
      <c r="B30" s="13" t="s">
        <v>749</v>
      </c>
      <c r="C30" s="11" t="s">
        <v>750</v>
      </c>
      <c r="D30" s="14" t="s">
        <v>751</v>
      </c>
      <c r="E30" s="15" t="s">
        <v>723</v>
      </c>
      <c r="F30" s="15" t="s">
        <v>227</v>
      </c>
      <c r="G30" s="15"/>
      <c r="H30" s="45">
        <v>7.25</v>
      </c>
      <c r="I30" s="45">
        <v>8.04</v>
      </c>
      <c r="J30" s="45">
        <v>7.75</v>
      </c>
      <c r="K30" s="55"/>
      <c r="L30" s="45"/>
      <c r="M30" s="45"/>
      <c r="N30" s="45"/>
      <c r="O30" s="149">
        <f t="shared" si="0"/>
        <v>8.04</v>
      </c>
      <c r="P30" s="56">
        <f t="shared" si="1"/>
      </c>
      <c r="Q30" s="17" t="s">
        <v>726</v>
      </c>
    </row>
    <row r="31" spans="1:17" s="20" customFormat="1" ht="18" customHeight="1">
      <c r="A31" s="44">
        <v>25</v>
      </c>
      <c r="B31" s="13" t="s">
        <v>259</v>
      </c>
      <c r="C31" s="11" t="s">
        <v>755</v>
      </c>
      <c r="D31" s="14">
        <v>38897</v>
      </c>
      <c r="E31" s="15" t="s">
        <v>47</v>
      </c>
      <c r="F31" s="15" t="s">
        <v>48</v>
      </c>
      <c r="G31" s="15"/>
      <c r="H31" s="45">
        <v>7.8</v>
      </c>
      <c r="I31" s="45">
        <v>7.37</v>
      </c>
      <c r="J31" s="45">
        <v>7.73</v>
      </c>
      <c r="K31" s="55"/>
      <c r="L31" s="45"/>
      <c r="M31" s="45"/>
      <c r="N31" s="45"/>
      <c r="O31" s="149">
        <f t="shared" si="0"/>
        <v>7.8</v>
      </c>
      <c r="P31" s="56">
        <f t="shared" si="1"/>
      </c>
      <c r="Q31" s="17" t="s">
        <v>246</v>
      </c>
    </row>
    <row r="32" spans="1:17" s="20" customFormat="1" ht="18" customHeight="1">
      <c r="A32" s="44">
        <v>26</v>
      </c>
      <c r="B32" s="13" t="s">
        <v>412</v>
      </c>
      <c r="C32" s="11" t="s">
        <v>413</v>
      </c>
      <c r="D32" s="14" t="s">
        <v>414</v>
      </c>
      <c r="E32" s="15" t="s">
        <v>251</v>
      </c>
      <c r="F32" s="15" t="s">
        <v>261</v>
      </c>
      <c r="G32" s="15"/>
      <c r="H32" s="45">
        <v>7.66</v>
      </c>
      <c r="I32" s="45" t="s">
        <v>981</v>
      </c>
      <c r="J32" s="45">
        <v>5.53</v>
      </c>
      <c r="K32" s="111"/>
      <c r="L32" s="45"/>
      <c r="M32" s="45"/>
      <c r="N32" s="45"/>
      <c r="O32" s="149">
        <f t="shared" si="0"/>
        <v>7.66</v>
      </c>
      <c r="P32" s="56">
        <f t="shared" si="1"/>
      </c>
      <c r="Q32" s="17" t="s">
        <v>265</v>
      </c>
    </row>
    <row r="33" spans="1:17" s="20" customFormat="1" ht="18" customHeight="1">
      <c r="A33" s="44">
        <v>27</v>
      </c>
      <c r="B33" s="13" t="s">
        <v>491</v>
      </c>
      <c r="C33" s="11" t="s">
        <v>492</v>
      </c>
      <c r="D33" s="14" t="s">
        <v>493</v>
      </c>
      <c r="E33" s="15" t="s">
        <v>472</v>
      </c>
      <c r="F33" s="15" t="s">
        <v>473</v>
      </c>
      <c r="G33" s="15"/>
      <c r="H33" s="45">
        <v>7.45</v>
      </c>
      <c r="I33" s="45">
        <v>6.68</v>
      </c>
      <c r="J33" s="45">
        <v>7.5</v>
      </c>
      <c r="K33" s="55"/>
      <c r="L33" s="45"/>
      <c r="M33" s="45"/>
      <c r="N33" s="45"/>
      <c r="O33" s="149">
        <f t="shared" si="0"/>
        <v>7.5</v>
      </c>
      <c r="P33" s="56">
        <f t="shared" si="1"/>
      </c>
      <c r="Q33" s="17" t="s">
        <v>489</v>
      </c>
    </row>
    <row r="34" spans="1:17" s="20" customFormat="1" ht="18" customHeight="1">
      <c r="A34" s="44">
        <v>28</v>
      </c>
      <c r="B34" s="13" t="s">
        <v>503</v>
      </c>
      <c r="C34" s="11" t="s">
        <v>504</v>
      </c>
      <c r="D34" s="14" t="s">
        <v>505</v>
      </c>
      <c r="E34" s="15" t="s">
        <v>472</v>
      </c>
      <c r="F34" s="15" t="s">
        <v>473</v>
      </c>
      <c r="G34" s="15"/>
      <c r="H34" s="45">
        <v>6.29</v>
      </c>
      <c r="I34" s="45">
        <v>6.73</v>
      </c>
      <c r="J34" s="45">
        <v>5.87</v>
      </c>
      <c r="K34" s="55"/>
      <c r="L34" s="45"/>
      <c r="M34" s="45"/>
      <c r="N34" s="45"/>
      <c r="O34" s="149">
        <f t="shared" si="0"/>
        <v>6.73</v>
      </c>
      <c r="P34" s="56">
        <f t="shared" si="1"/>
      </c>
      <c r="Q34" s="17" t="s">
        <v>499</v>
      </c>
    </row>
  </sheetData>
  <sheetProtection/>
  <mergeCells count="1">
    <mergeCell ref="H5:N5"/>
  </mergeCells>
  <printOptions horizontalCentered="1"/>
  <pageMargins left="0.35433070866141736" right="0.15748031496062992" top="0.3937007874015748" bottom="0.3937007874015748" header="0.3937007874015748" footer="0.3937007874015748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5.421875" style="21" bestFit="1" customWidth="1"/>
    <col min="4" max="4" width="10.7109375" style="22" customWidth="1"/>
    <col min="5" max="5" width="12.7109375" style="23" bestFit="1" customWidth="1"/>
    <col min="6" max="6" width="12.8515625" style="23" bestFit="1" customWidth="1"/>
    <col min="7" max="7" width="11.28125" style="23" bestFit="1" customWidth="1"/>
    <col min="8" max="8" width="8.140625" style="28" customWidth="1"/>
    <col min="9" max="9" width="7.57421875" style="28" customWidth="1"/>
    <col min="10" max="10" width="7.00390625" style="28" bestFit="1" customWidth="1"/>
    <col min="11" max="11" width="14.8515625" style="4" bestFit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1" s="4" customFormat="1" ht="12" customHeight="1">
      <c r="A3" s="21"/>
      <c r="B3" s="21"/>
      <c r="C3" s="29"/>
      <c r="D3" s="30"/>
      <c r="E3" s="31"/>
      <c r="F3" s="31"/>
      <c r="G3" s="31"/>
      <c r="H3" s="28"/>
      <c r="I3" s="28"/>
      <c r="J3" s="28"/>
      <c r="K3" s="83"/>
    </row>
    <row r="4" spans="2:11" s="18" customFormat="1" ht="15.75">
      <c r="B4" s="1" t="s">
        <v>3</v>
      </c>
      <c r="C4" s="1"/>
      <c r="D4" s="30"/>
      <c r="E4" s="84"/>
      <c r="F4" s="84"/>
      <c r="G4" s="23"/>
      <c r="H4" s="28"/>
      <c r="I4" s="28"/>
      <c r="J4" s="28"/>
      <c r="K4" s="4"/>
    </row>
    <row r="5" spans="2:6" ht="16.5" thickBot="1">
      <c r="B5" s="1"/>
      <c r="C5" s="1"/>
      <c r="D5" s="30"/>
      <c r="E5" s="84"/>
      <c r="F5" s="84"/>
    </row>
    <row r="6" spans="1:11" s="58" customFormat="1" ht="18" customHeight="1" thickBot="1">
      <c r="A6" s="85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61" t="s">
        <v>10</v>
      </c>
      <c r="I6" s="61" t="s">
        <v>11</v>
      </c>
      <c r="J6" s="71" t="s">
        <v>12</v>
      </c>
      <c r="K6" s="69" t="s">
        <v>13</v>
      </c>
    </row>
    <row r="7" spans="1:11" ht="18" customHeight="1">
      <c r="A7" s="64">
        <v>1</v>
      </c>
      <c r="B7" s="13" t="s">
        <v>126</v>
      </c>
      <c r="C7" s="11" t="s">
        <v>139</v>
      </c>
      <c r="D7" s="14" t="s">
        <v>140</v>
      </c>
      <c r="E7" s="15" t="s">
        <v>136</v>
      </c>
      <c r="F7" s="15" t="s">
        <v>137</v>
      </c>
      <c r="G7" s="15"/>
      <c r="H7" s="152">
        <v>8.29</v>
      </c>
      <c r="I7" s="86">
        <v>8.19</v>
      </c>
      <c r="J7" s="12" t="str">
        <f aca="true" t="shared" si="0" ref="J7:J32">IF(ISBLANK(H7),"",IF(H7&lt;=8.44,"II A",IF(H7&lt;=9.04,"III A",IF(H7&lt;=9.64,"I JA",IF(H7&lt;=10.04,"II JA",IF(H7&lt;=10.34,"III JA"))))))</f>
        <v>II A</v>
      </c>
      <c r="K7" s="17" t="s">
        <v>138</v>
      </c>
    </row>
    <row r="8" spans="1:11" ht="18" customHeight="1">
      <c r="A8" s="64">
        <v>2</v>
      </c>
      <c r="B8" s="13" t="s">
        <v>192</v>
      </c>
      <c r="C8" s="11" t="s">
        <v>193</v>
      </c>
      <c r="D8" s="14">
        <v>38373</v>
      </c>
      <c r="E8" s="15" t="s">
        <v>156</v>
      </c>
      <c r="F8" s="15" t="s">
        <v>157</v>
      </c>
      <c r="G8" s="15"/>
      <c r="H8" s="86">
        <v>8.55</v>
      </c>
      <c r="I8" s="152">
        <v>8.57</v>
      </c>
      <c r="J8" s="12" t="str">
        <f t="shared" si="0"/>
        <v>III A</v>
      </c>
      <c r="K8" s="17" t="s">
        <v>620</v>
      </c>
    </row>
    <row r="9" spans="1:11" ht="18" customHeight="1">
      <c r="A9" s="64">
        <v>3</v>
      </c>
      <c r="B9" s="13" t="s">
        <v>467</v>
      </c>
      <c r="C9" s="11" t="s">
        <v>456</v>
      </c>
      <c r="D9" s="14">
        <v>38383</v>
      </c>
      <c r="E9" s="15" t="s">
        <v>453</v>
      </c>
      <c r="F9" s="15" t="s">
        <v>454</v>
      </c>
      <c r="G9" s="15"/>
      <c r="H9" s="86">
        <v>8.96</v>
      </c>
      <c r="I9" s="152">
        <v>9.04</v>
      </c>
      <c r="J9" s="12" t="str">
        <f t="shared" si="0"/>
        <v>III A</v>
      </c>
      <c r="K9" s="17" t="s">
        <v>119</v>
      </c>
    </row>
    <row r="10" spans="1:11" ht="18" customHeight="1">
      <c r="A10" s="64">
        <v>4</v>
      </c>
      <c r="B10" s="13" t="s">
        <v>421</v>
      </c>
      <c r="C10" s="11" t="s">
        <v>557</v>
      </c>
      <c r="D10" s="14" t="s">
        <v>558</v>
      </c>
      <c r="E10" s="15" t="s">
        <v>136</v>
      </c>
      <c r="F10" s="15" t="s">
        <v>137</v>
      </c>
      <c r="G10" s="15"/>
      <c r="H10" s="86">
        <v>9.06</v>
      </c>
      <c r="I10" s="152">
        <v>9.15</v>
      </c>
      <c r="J10" s="12" t="str">
        <f t="shared" si="0"/>
        <v>I JA</v>
      </c>
      <c r="K10" s="17" t="s">
        <v>138</v>
      </c>
    </row>
    <row r="11" spans="1:11" ht="18" customHeight="1">
      <c r="A11" s="64">
        <v>5</v>
      </c>
      <c r="B11" s="13" t="s">
        <v>623</v>
      </c>
      <c r="C11" s="11" t="s">
        <v>624</v>
      </c>
      <c r="D11" s="14">
        <v>39322</v>
      </c>
      <c r="E11" s="15" t="s">
        <v>156</v>
      </c>
      <c r="F11" s="15" t="s">
        <v>157</v>
      </c>
      <c r="G11" s="15"/>
      <c r="H11" s="86">
        <v>9.24</v>
      </c>
      <c r="I11" s="152">
        <v>9.24</v>
      </c>
      <c r="J11" s="12" t="str">
        <f t="shared" si="0"/>
        <v>I JA</v>
      </c>
      <c r="K11" s="17" t="s">
        <v>620</v>
      </c>
    </row>
    <row r="12" spans="1:11" ht="18" customHeight="1">
      <c r="A12" s="64">
        <v>6</v>
      </c>
      <c r="B12" s="13" t="s">
        <v>621</v>
      </c>
      <c r="C12" s="11" t="s">
        <v>622</v>
      </c>
      <c r="D12" s="14">
        <v>38572</v>
      </c>
      <c r="E12" s="15" t="s">
        <v>156</v>
      </c>
      <c r="F12" s="15" t="s">
        <v>157</v>
      </c>
      <c r="G12" s="15"/>
      <c r="H12" s="86">
        <v>9.09</v>
      </c>
      <c r="I12" s="152" t="s">
        <v>982</v>
      </c>
      <c r="J12" s="12" t="str">
        <f t="shared" si="0"/>
        <v>I JA</v>
      </c>
      <c r="K12" s="17" t="s">
        <v>620</v>
      </c>
    </row>
    <row r="13" spans="1:11" ht="18" customHeight="1">
      <c r="A13" s="64">
        <v>7</v>
      </c>
      <c r="B13" s="13" t="s">
        <v>56</v>
      </c>
      <c r="C13" s="11" t="s">
        <v>758</v>
      </c>
      <c r="D13" s="14">
        <v>38813</v>
      </c>
      <c r="E13" s="15" t="s">
        <v>47</v>
      </c>
      <c r="F13" s="15" t="s">
        <v>48</v>
      </c>
      <c r="G13" s="15"/>
      <c r="H13" s="86">
        <v>9.26</v>
      </c>
      <c r="I13" s="86"/>
      <c r="J13" s="12" t="str">
        <f t="shared" si="0"/>
        <v>I JA</v>
      </c>
      <c r="K13" s="17" t="s">
        <v>146</v>
      </c>
    </row>
    <row r="14" spans="1:11" ht="18" customHeight="1">
      <c r="A14" s="64">
        <v>8</v>
      </c>
      <c r="B14" s="13" t="s">
        <v>99</v>
      </c>
      <c r="C14" s="11" t="s">
        <v>250</v>
      </c>
      <c r="D14" s="14">
        <v>38896</v>
      </c>
      <c r="E14" s="15" t="s">
        <v>251</v>
      </c>
      <c r="F14" s="15" t="s">
        <v>261</v>
      </c>
      <c r="G14" s="15"/>
      <c r="H14" s="86">
        <v>9.3</v>
      </c>
      <c r="I14" s="86"/>
      <c r="J14" s="12" t="str">
        <f t="shared" si="0"/>
        <v>I JA</v>
      </c>
      <c r="K14" s="17" t="s">
        <v>262</v>
      </c>
    </row>
    <row r="15" spans="1:11" ht="18" customHeight="1">
      <c r="A15" s="64">
        <v>9</v>
      </c>
      <c r="B15" s="13" t="s">
        <v>595</v>
      </c>
      <c r="C15" s="11" t="s">
        <v>596</v>
      </c>
      <c r="D15" s="14" t="s">
        <v>597</v>
      </c>
      <c r="E15" s="15" t="s">
        <v>594</v>
      </c>
      <c r="F15" s="15" t="s">
        <v>124</v>
      </c>
      <c r="G15" s="15"/>
      <c r="H15" s="86">
        <v>9.31</v>
      </c>
      <c r="I15" s="86"/>
      <c r="J15" s="12" t="str">
        <f t="shared" si="0"/>
        <v>I JA</v>
      </c>
      <c r="K15" s="17" t="s">
        <v>213</v>
      </c>
    </row>
    <row r="16" spans="1:11" ht="18" customHeight="1">
      <c r="A16" s="64">
        <v>10</v>
      </c>
      <c r="B16" s="13" t="s">
        <v>37</v>
      </c>
      <c r="C16" s="11" t="s">
        <v>272</v>
      </c>
      <c r="D16" s="14" t="s">
        <v>273</v>
      </c>
      <c r="E16" s="15" t="s">
        <v>224</v>
      </c>
      <c r="F16" s="15" t="s">
        <v>225</v>
      </c>
      <c r="G16" s="15"/>
      <c r="H16" s="86">
        <v>9.35</v>
      </c>
      <c r="I16" s="86"/>
      <c r="J16" s="12" t="str">
        <f t="shared" si="0"/>
        <v>I JA</v>
      </c>
      <c r="K16" s="17" t="s">
        <v>226</v>
      </c>
    </row>
    <row r="17" spans="1:11" ht="18" customHeight="1">
      <c r="A17" s="64">
        <v>11</v>
      </c>
      <c r="B17" s="13" t="s">
        <v>173</v>
      </c>
      <c r="C17" s="11" t="s">
        <v>341</v>
      </c>
      <c r="D17" s="14">
        <v>38392</v>
      </c>
      <c r="E17" s="15" t="s">
        <v>41</v>
      </c>
      <c r="F17" s="15" t="s">
        <v>237</v>
      </c>
      <c r="G17" s="15"/>
      <c r="H17" s="86">
        <v>9.36</v>
      </c>
      <c r="I17" s="86"/>
      <c r="J17" s="12" t="str">
        <f t="shared" si="0"/>
        <v>I JA</v>
      </c>
      <c r="K17" s="17" t="s">
        <v>44</v>
      </c>
    </row>
    <row r="18" spans="1:11" ht="18" customHeight="1">
      <c r="A18" s="64">
        <v>12</v>
      </c>
      <c r="B18" s="13" t="s">
        <v>669</v>
      </c>
      <c r="C18" s="11" t="s">
        <v>337</v>
      </c>
      <c r="D18" s="14" t="s">
        <v>502</v>
      </c>
      <c r="E18" s="15" t="s">
        <v>661</v>
      </c>
      <c r="F18" s="15" t="s">
        <v>38</v>
      </c>
      <c r="G18" s="15"/>
      <c r="H18" s="86">
        <v>9.38</v>
      </c>
      <c r="I18" s="86"/>
      <c r="J18" s="12" t="str">
        <f t="shared" si="0"/>
        <v>I JA</v>
      </c>
      <c r="K18" s="17" t="s">
        <v>249</v>
      </c>
    </row>
    <row r="19" spans="1:11" ht="18" customHeight="1">
      <c r="A19" s="64">
        <v>13</v>
      </c>
      <c r="B19" s="13" t="s">
        <v>23</v>
      </c>
      <c r="C19" s="11" t="s">
        <v>417</v>
      </c>
      <c r="D19" s="14" t="s">
        <v>271</v>
      </c>
      <c r="E19" s="15" t="s">
        <v>251</v>
      </c>
      <c r="F19" s="15" t="s">
        <v>261</v>
      </c>
      <c r="G19" s="15"/>
      <c r="H19" s="86">
        <v>9.41</v>
      </c>
      <c r="I19" s="86"/>
      <c r="J19" s="12" t="str">
        <f t="shared" si="0"/>
        <v>I JA</v>
      </c>
      <c r="K19" s="17" t="s">
        <v>262</v>
      </c>
    </row>
    <row r="20" spans="1:11" ht="18" customHeight="1">
      <c r="A20" s="64">
        <v>14</v>
      </c>
      <c r="B20" s="13" t="s">
        <v>152</v>
      </c>
      <c r="C20" s="11" t="s">
        <v>590</v>
      </c>
      <c r="D20" s="14">
        <v>38558</v>
      </c>
      <c r="E20" s="15" t="s">
        <v>120</v>
      </c>
      <c r="F20" s="15" t="s">
        <v>121</v>
      </c>
      <c r="G20" s="15"/>
      <c r="H20" s="86">
        <v>9.44</v>
      </c>
      <c r="I20" s="86"/>
      <c r="J20" s="12" t="str">
        <f t="shared" si="0"/>
        <v>I JA</v>
      </c>
      <c r="K20" s="17" t="s">
        <v>591</v>
      </c>
    </row>
    <row r="21" spans="1:11" ht="18" customHeight="1">
      <c r="A21" s="64">
        <v>15</v>
      </c>
      <c r="B21" s="13" t="s">
        <v>244</v>
      </c>
      <c r="C21" s="11" t="s">
        <v>274</v>
      </c>
      <c r="D21" s="127" t="s">
        <v>420</v>
      </c>
      <c r="E21" s="15" t="s">
        <v>224</v>
      </c>
      <c r="F21" s="15" t="s">
        <v>225</v>
      </c>
      <c r="G21" s="15"/>
      <c r="H21" s="86">
        <v>9.58</v>
      </c>
      <c r="I21" s="86"/>
      <c r="J21" s="12" t="str">
        <f t="shared" si="0"/>
        <v>I JA</v>
      </c>
      <c r="K21" s="17" t="s">
        <v>226</v>
      </c>
    </row>
    <row r="22" spans="1:11" ht="18" customHeight="1">
      <c r="A22" s="64">
        <v>16</v>
      </c>
      <c r="B22" s="13" t="s">
        <v>99</v>
      </c>
      <c r="C22" s="11" t="s">
        <v>616</v>
      </c>
      <c r="D22" s="14" t="s">
        <v>617</v>
      </c>
      <c r="E22" s="15" t="s">
        <v>594</v>
      </c>
      <c r="F22" s="15" t="s">
        <v>124</v>
      </c>
      <c r="G22" s="15"/>
      <c r="H22" s="86">
        <v>9.68</v>
      </c>
      <c r="I22" s="86"/>
      <c r="J22" s="12" t="str">
        <f t="shared" si="0"/>
        <v>II JA</v>
      </c>
      <c r="K22" s="17" t="s">
        <v>604</v>
      </c>
    </row>
    <row r="23" spans="1:11" ht="18" customHeight="1">
      <c r="A23" s="64">
        <v>17</v>
      </c>
      <c r="B23" s="13" t="s">
        <v>126</v>
      </c>
      <c r="C23" s="11" t="s">
        <v>970</v>
      </c>
      <c r="D23" s="14">
        <v>38972</v>
      </c>
      <c r="E23" s="15" t="s">
        <v>594</v>
      </c>
      <c r="F23" s="15" t="s">
        <v>124</v>
      </c>
      <c r="G23" s="15"/>
      <c r="H23" s="86">
        <v>9.72</v>
      </c>
      <c r="I23" s="86"/>
      <c r="J23" s="12" t="str">
        <f t="shared" si="0"/>
        <v>II JA</v>
      </c>
      <c r="K23" s="17" t="s">
        <v>213</v>
      </c>
    </row>
    <row r="24" spans="1:11" ht="18" customHeight="1">
      <c r="A24" s="64">
        <v>18</v>
      </c>
      <c r="B24" s="13" t="s">
        <v>99</v>
      </c>
      <c r="C24" s="11" t="s">
        <v>670</v>
      </c>
      <c r="D24" s="14" t="s">
        <v>325</v>
      </c>
      <c r="E24" s="15" t="s">
        <v>661</v>
      </c>
      <c r="F24" s="15" t="s">
        <v>38</v>
      </c>
      <c r="G24" s="15"/>
      <c r="H24" s="86">
        <v>9.79</v>
      </c>
      <c r="I24" s="86"/>
      <c r="J24" s="12" t="str">
        <f t="shared" si="0"/>
        <v>II JA</v>
      </c>
      <c r="K24" s="17" t="s">
        <v>249</v>
      </c>
    </row>
    <row r="25" spans="1:11" ht="18" customHeight="1">
      <c r="A25" s="64">
        <v>19</v>
      </c>
      <c r="B25" s="13" t="s">
        <v>106</v>
      </c>
      <c r="C25" s="11" t="s">
        <v>855</v>
      </c>
      <c r="D25" s="14" t="s">
        <v>832</v>
      </c>
      <c r="E25" s="15" t="s">
        <v>55</v>
      </c>
      <c r="F25" s="15" t="s">
        <v>828</v>
      </c>
      <c r="G25" s="15"/>
      <c r="H25" s="86">
        <v>9.84</v>
      </c>
      <c r="I25" s="86"/>
      <c r="J25" s="12" t="str">
        <f t="shared" si="0"/>
        <v>II JA</v>
      </c>
      <c r="K25" s="17" t="s">
        <v>829</v>
      </c>
    </row>
    <row r="26" spans="1:11" ht="18" customHeight="1">
      <c r="A26" s="64">
        <v>20</v>
      </c>
      <c r="B26" s="13" t="s">
        <v>626</v>
      </c>
      <c r="C26" s="11" t="s">
        <v>627</v>
      </c>
      <c r="D26" s="14">
        <v>38976</v>
      </c>
      <c r="E26" s="15" t="s">
        <v>156</v>
      </c>
      <c r="F26" s="15" t="s">
        <v>157</v>
      </c>
      <c r="G26" s="15"/>
      <c r="H26" s="86">
        <v>9.86</v>
      </c>
      <c r="I26" s="86"/>
      <c r="J26" s="12" t="str">
        <f t="shared" si="0"/>
        <v>II JA</v>
      </c>
      <c r="K26" s="17" t="s">
        <v>620</v>
      </c>
    </row>
    <row r="27" spans="1:11" ht="18" customHeight="1">
      <c r="A27" s="64">
        <v>21</v>
      </c>
      <c r="B27" s="13" t="s">
        <v>151</v>
      </c>
      <c r="C27" s="11" t="s">
        <v>169</v>
      </c>
      <c r="D27" s="14">
        <v>39197</v>
      </c>
      <c r="E27" s="15" t="s">
        <v>156</v>
      </c>
      <c r="F27" s="15" t="s">
        <v>157</v>
      </c>
      <c r="G27" s="15"/>
      <c r="H27" s="86">
        <v>9.87</v>
      </c>
      <c r="I27" s="86"/>
      <c r="J27" s="12" t="str">
        <f t="shared" si="0"/>
        <v>II JA</v>
      </c>
      <c r="K27" s="17" t="s">
        <v>620</v>
      </c>
    </row>
    <row r="28" spans="1:11" ht="18" customHeight="1">
      <c r="A28" s="64">
        <v>21</v>
      </c>
      <c r="B28" s="13" t="s">
        <v>330</v>
      </c>
      <c r="C28" s="11" t="s">
        <v>417</v>
      </c>
      <c r="D28" s="14" t="s">
        <v>418</v>
      </c>
      <c r="E28" s="15" t="s">
        <v>251</v>
      </c>
      <c r="F28" s="15" t="s">
        <v>261</v>
      </c>
      <c r="G28" s="15"/>
      <c r="H28" s="86">
        <v>9.87</v>
      </c>
      <c r="I28" s="86"/>
      <c r="J28" s="12" t="str">
        <f t="shared" si="0"/>
        <v>II JA</v>
      </c>
      <c r="K28" s="17" t="s">
        <v>262</v>
      </c>
    </row>
    <row r="29" spans="1:11" ht="18" customHeight="1">
      <c r="A29" s="64">
        <v>23</v>
      </c>
      <c r="B29" s="13" t="s">
        <v>37</v>
      </c>
      <c r="C29" s="11" t="s">
        <v>678</v>
      </c>
      <c r="D29" s="14">
        <v>38555</v>
      </c>
      <c r="E29" s="15" t="s">
        <v>41</v>
      </c>
      <c r="F29" s="15" t="s">
        <v>237</v>
      </c>
      <c r="G29" s="15"/>
      <c r="H29" s="86">
        <v>9.88</v>
      </c>
      <c r="I29" s="86"/>
      <c r="J29" s="12" t="str">
        <f t="shared" si="0"/>
        <v>II JA</v>
      </c>
      <c r="K29" s="17" t="s">
        <v>42</v>
      </c>
    </row>
    <row r="30" spans="1:11" ht="18" customHeight="1">
      <c r="A30" s="64">
        <v>24</v>
      </c>
      <c r="B30" s="13" t="s">
        <v>253</v>
      </c>
      <c r="C30" s="11" t="s">
        <v>581</v>
      </c>
      <c r="D30" s="14">
        <v>38796</v>
      </c>
      <c r="E30" s="15" t="s">
        <v>120</v>
      </c>
      <c r="F30" s="15" t="s">
        <v>121</v>
      </c>
      <c r="G30" s="15"/>
      <c r="H30" s="86">
        <v>9.92</v>
      </c>
      <c r="I30" s="86"/>
      <c r="J30" s="12" t="str">
        <f t="shared" si="0"/>
        <v>II JA</v>
      </c>
      <c r="K30" s="17" t="s">
        <v>167</v>
      </c>
    </row>
    <row r="31" spans="1:11" ht="18" customHeight="1">
      <c r="A31" s="64">
        <v>25</v>
      </c>
      <c r="B31" s="13" t="s">
        <v>391</v>
      </c>
      <c r="C31" s="11" t="s">
        <v>679</v>
      </c>
      <c r="D31" s="14">
        <v>38718</v>
      </c>
      <c r="E31" s="15" t="s">
        <v>41</v>
      </c>
      <c r="F31" s="15" t="s">
        <v>237</v>
      </c>
      <c r="G31" s="15"/>
      <c r="H31" s="86">
        <v>10.09</v>
      </c>
      <c r="I31" s="86"/>
      <c r="J31" s="12" t="str">
        <f t="shared" si="0"/>
        <v>III JA</v>
      </c>
      <c r="K31" s="17" t="s">
        <v>42</v>
      </c>
    </row>
    <row r="32" spans="1:11" ht="18" customHeight="1">
      <c r="A32" s="64">
        <v>26</v>
      </c>
      <c r="B32" s="13" t="s">
        <v>399</v>
      </c>
      <c r="C32" s="11" t="s">
        <v>400</v>
      </c>
      <c r="D32" s="14" t="s">
        <v>439</v>
      </c>
      <c r="E32" s="15" t="s">
        <v>64</v>
      </c>
      <c r="F32" s="15" t="s">
        <v>281</v>
      </c>
      <c r="G32" s="15"/>
      <c r="H32" s="86">
        <v>10.13</v>
      </c>
      <c r="I32" s="86"/>
      <c r="J32" s="12" t="str">
        <f t="shared" si="0"/>
        <v>III JA</v>
      </c>
      <c r="K32" s="17" t="s">
        <v>65</v>
      </c>
    </row>
    <row r="33" spans="1:8" s="1" customFormat="1" ht="15.75">
      <c r="A33" s="1" t="s">
        <v>407</v>
      </c>
      <c r="C33" s="6"/>
      <c r="D33" s="7"/>
      <c r="E33" s="7"/>
      <c r="F33" s="7"/>
      <c r="G33" s="8"/>
      <c r="H33" s="9"/>
    </row>
    <row r="34" spans="1:11" s="1" customFormat="1" ht="15.75">
      <c r="A34" s="1" t="s">
        <v>408</v>
      </c>
      <c r="C34" s="6"/>
      <c r="D34" s="7"/>
      <c r="E34" s="7"/>
      <c r="F34" s="8"/>
      <c r="G34" s="8"/>
      <c r="H34" s="9"/>
      <c r="I34" s="9"/>
      <c r="J34" s="9"/>
      <c r="K34" s="16"/>
    </row>
    <row r="35" spans="1:11" s="4" customFormat="1" ht="12" customHeight="1">
      <c r="A35" s="21"/>
      <c r="B35" s="21"/>
      <c r="C35" s="29"/>
      <c r="D35" s="30"/>
      <c r="E35" s="31"/>
      <c r="F35" s="31"/>
      <c r="G35" s="31"/>
      <c r="H35" s="28"/>
      <c r="I35" s="28"/>
      <c r="J35" s="28"/>
      <c r="K35" s="83"/>
    </row>
    <row r="36" spans="2:11" s="18" customFormat="1" ht="15.75">
      <c r="B36" s="1" t="s">
        <v>3</v>
      </c>
      <c r="C36" s="1"/>
      <c r="D36" s="30"/>
      <c r="E36" s="84"/>
      <c r="F36" s="84"/>
      <c r="G36" s="23"/>
      <c r="H36" s="28"/>
      <c r="I36" s="28"/>
      <c r="J36" s="28"/>
      <c r="K36" s="4"/>
    </row>
    <row r="37" spans="2:6" ht="16.5" thickBot="1">
      <c r="B37" s="1"/>
      <c r="C37" s="1"/>
      <c r="D37" s="30"/>
      <c r="E37" s="84"/>
      <c r="F37" s="84"/>
    </row>
    <row r="38" spans="1:11" s="58" customFormat="1" ht="18" customHeight="1" thickBot="1">
      <c r="A38" s="85" t="s">
        <v>973</v>
      </c>
      <c r="B38" s="59" t="s">
        <v>4</v>
      </c>
      <c r="C38" s="60" t="s">
        <v>5</v>
      </c>
      <c r="D38" s="61" t="s">
        <v>6</v>
      </c>
      <c r="E38" s="62" t="s">
        <v>7</v>
      </c>
      <c r="F38" s="62" t="s">
        <v>8</v>
      </c>
      <c r="G38" s="62" t="s">
        <v>9</v>
      </c>
      <c r="H38" s="61" t="s">
        <v>10</v>
      </c>
      <c r="I38" s="61" t="s">
        <v>11</v>
      </c>
      <c r="J38" s="71" t="s">
        <v>12</v>
      </c>
      <c r="K38" s="69" t="s">
        <v>13</v>
      </c>
    </row>
    <row r="39" spans="1:11" ht="18" customHeight="1">
      <c r="A39" s="64">
        <v>27</v>
      </c>
      <c r="B39" s="13" t="s">
        <v>682</v>
      </c>
      <c r="C39" s="11" t="s">
        <v>667</v>
      </c>
      <c r="D39" s="14" t="s">
        <v>668</v>
      </c>
      <c r="E39" s="15" t="s">
        <v>661</v>
      </c>
      <c r="F39" s="15" t="s">
        <v>38</v>
      </c>
      <c r="G39" s="15"/>
      <c r="H39" s="86">
        <v>10.17</v>
      </c>
      <c r="I39" s="86"/>
      <c r="J39" s="12" t="str">
        <f aca="true" t="shared" si="1" ref="J39:J52">IF(ISBLANK(H39),"",IF(H39&lt;=8.44,"II A",IF(H39&lt;=9.04,"III A",IF(H39&lt;=9.64,"I JA",IF(H39&lt;=10.04,"II JA",IF(H39&lt;=10.34,"III JA"))))))</f>
        <v>III JA</v>
      </c>
      <c r="K39" s="17" t="s">
        <v>249</v>
      </c>
    </row>
    <row r="40" spans="1:11" ht="18" customHeight="1">
      <c r="A40" s="64">
        <v>28</v>
      </c>
      <c r="B40" s="13" t="s">
        <v>360</v>
      </c>
      <c r="C40" s="11" t="s">
        <v>628</v>
      </c>
      <c r="D40" s="14">
        <v>38800</v>
      </c>
      <c r="E40" s="15" t="s">
        <v>156</v>
      </c>
      <c r="F40" s="15" t="s">
        <v>157</v>
      </c>
      <c r="G40" s="15"/>
      <c r="H40" s="86">
        <v>10.26</v>
      </c>
      <c r="I40" s="86"/>
      <c r="J40" s="12" t="str">
        <f t="shared" si="1"/>
        <v>III JA</v>
      </c>
      <c r="K40" s="17" t="s">
        <v>620</v>
      </c>
    </row>
    <row r="41" spans="1:11" ht="18" customHeight="1">
      <c r="A41" s="64">
        <v>29</v>
      </c>
      <c r="B41" s="13" t="s">
        <v>36</v>
      </c>
      <c r="C41" s="11" t="s">
        <v>483</v>
      </c>
      <c r="D41" s="14" t="s">
        <v>484</v>
      </c>
      <c r="E41" s="15" t="s">
        <v>472</v>
      </c>
      <c r="F41" s="15" t="s">
        <v>473</v>
      </c>
      <c r="G41" s="15"/>
      <c r="H41" s="86">
        <v>10.29</v>
      </c>
      <c r="I41" s="86"/>
      <c r="J41" s="12" t="str">
        <f t="shared" si="1"/>
        <v>III JA</v>
      </c>
      <c r="K41" s="17" t="s">
        <v>474</v>
      </c>
    </row>
    <row r="42" spans="1:11" ht="18" customHeight="1">
      <c r="A42" s="64">
        <v>30</v>
      </c>
      <c r="B42" s="13" t="s">
        <v>625</v>
      </c>
      <c r="C42" s="11" t="s">
        <v>159</v>
      </c>
      <c r="D42" s="14">
        <v>39264</v>
      </c>
      <c r="E42" s="15" t="s">
        <v>156</v>
      </c>
      <c r="F42" s="15" t="s">
        <v>157</v>
      </c>
      <c r="G42" s="15"/>
      <c r="H42" s="86">
        <v>10.3</v>
      </c>
      <c r="I42" s="86"/>
      <c r="J42" s="12" t="str">
        <f t="shared" si="1"/>
        <v>III JA</v>
      </c>
      <c r="K42" s="17" t="s">
        <v>620</v>
      </c>
    </row>
    <row r="43" spans="1:11" ht="18" customHeight="1">
      <c r="A43" s="64">
        <v>31</v>
      </c>
      <c r="B43" s="13" t="s">
        <v>37</v>
      </c>
      <c r="C43" s="11" t="s">
        <v>586</v>
      </c>
      <c r="D43" s="14">
        <v>38551</v>
      </c>
      <c r="E43" s="15" t="s">
        <v>120</v>
      </c>
      <c r="F43" s="15" t="s">
        <v>121</v>
      </c>
      <c r="G43" s="15"/>
      <c r="H43" s="86">
        <v>10.33</v>
      </c>
      <c r="I43" s="86"/>
      <c r="J43" s="12" t="str">
        <f t="shared" si="1"/>
        <v>III JA</v>
      </c>
      <c r="K43" s="17" t="s">
        <v>167</v>
      </c>
    </row>
    <row r="44" spans="1:11" ht="18" customHeight="1">
      <c r="A44" s="64">
        <v>32</v>
      </c>
      <c r="B44" s="13" t="s">
        <v>674</v>
      </c>
      <c r="C44" s="11" t="s">
        <v>675</v>
      </c>
      <c r="D44" s="14">
        <v>38629</v>
      </c>
      <c r="E44" s="15" t="s">
        <v>41</v>
      </c>
      <c r="F44" s="15" t="s">
        <v>237</v>
      </c>
      <c r="G44" s="15"/>
      <c r="H44" s="86">
        <v>10.33</v>
      </c>
      <c r="I44" s="86"/>
      <c r="J44" s="12" t="str">
        <f t="shared" si="1"/>
        <v>III JA</v>
      </c>
      <c r="K44" s="17" t="s">
        <v>44</v>
      </c>
    </row>
    <row r="45" spans="1:11" ht="18" customHeight="1">
      <c r="A45" s="64">
        <v>33</v>
      </c>
      <c r="B45" s="13" t="s">
        <v>263</v>
      </c>
      <c r="C45" s="11" t="s">
        <v>264</v>
      </c>
      <c r="D45" s="14">
        <v>39014</v>
      </c>
      <c r="E45" s="15" t="s">
        <v>251</v>
      </c>
      <c r="F45" s="15" t="s">
        <v>261</v>
      </c>
      <c r="G45" s="15"/>
      <c r="H45" s="86">
        <v>10.5</v>
      </c>
      <c r="I45" s="86"/>
      <c r="J45" s="124" t="b">
        <f t="shared" si="1"/>
        <v>0</v>
      </c>
      <c r="K45" s="17" t="s">
        <v>262</v>
      </c>
    </row>
    <row r="46" spans="1:11" ht="18" customHeight="1">
      <c r="A46" s="64">
        <v>34</v>
      </c>
      <c r="B46" s="13" t="s">
        <v>254</v>
      </c>
      <c r="C46" s="11" t="s">
        <v>415</v>
      </c>
      <c r="D46" s="14" t="s">
        <v>416</v>
      </c>
      <c r="E46" s="15" t="s">
        <v>251</v>
      </c>
      <c r="F46" s="15" t="s">
        <v>261</v>
      </c>
      <c r="G46" s="15"/>
      <c r="H46" s="86">
        <v>10.55</v>
      </c>
      <c r="I46" s="86"/>
      <c r="J46" s="124" t="b">
        <f t="shared" si="1"/>
        <v>0</v>
      </c>
      <c r="K46" s="17" t="s">
        <v>262</v>
      </c>
    </row>
    <row r="47" spans="1:11" ht="18" customHeight="1">
      <c r="A47" s="64">
        <v>35</v>
      </c>
      <c r="B47" s="13" t="s">
        <v>163</v>
      </c>
      <c r="C47" s="11" t="s">
        <v>512</v>
      </c>
      <c r="D47" s="14" t="s">
        <v>513</v>
      </c>
      <c r="E47" s="15" t="s">
        <v>514</v>
      </c>
      <c r="F47" s="15" t="s">
        <v>515</v>
      </c>
      <c r="G47" s="15"/>
      <c r="H47" s="86">
        <v>10.58</v>
      </c>
      <c r="I47" s="86"/>
      <c r="J47" s="124" t="b">
        <f t="shared" si="1"/>
        <v>0</v>
      </c>
      <c r="K47" s="17" t="s">
        <v>516</v>
      </c>
    </row>
    <row r="48" spans="1:11" ht="18" customHeight="1">
      <c r="A48" s="64">
        <v>36</v>
      </c>
      <c r="B48" s="13" t="s">
        <v>23</v>
      </c>
      <c r="C48" s="11" t="s">
        <v>419</v>
      </c>
      <c r="D48" s="14" t="s">
        <v>418</v>
      </c>
      <c r="E48" s="15" t="s">
        <v>251</v>
      </c>
      <c r="F48" s="15" t="s">
        <v>261</v>
      </c>
      <c r="G48" s="15"/>
      <c r="H48" s="86">
        <v>10.79</v>
      </c>
      <c r="I48" s="86"/>
      <c r="J48" s="124" t="b">
        <f t="shared" si="1"/>
        <v>0</v>
      </c>
      <c r="K48" s="17" t="s">
        <v>262</v>
      </c>
    </row>
    <row r="49" spans="1:11" ht="18" customHeight="1">
      <c r="A49" s="64">
        <v>37</v>
      </c>
      <c r="B49" s="13" t="s">
        <v>958</v>
      </c>
      <c r="C49" s="11" t="s">
        <v>959</v>
      </c>
      <c r="D49" s="14">
        <v>40161</v>
      </c>
      <c r="E49" s="15" t="s">
        <v>683</v>
      </c>
      <c r="F49" s="15" t="s">
        <v>46</v>
      </c>
      <c r="G49" s="15"/>
      <c r="H49" s="86">
        <v>10.88</v>
      </c>
      <c r="I49" s="86"/>
      <c r="J49" s="124" t="b">
        <f t="shared" si="1"/>
        <v>0</v>
      </c>
      <c r="K49" s="17" t="s">
        <v>154</v>
      </c>
    </row>
    <row r="50" spans="1:11" ht="18" customHeight="1">
      <c r="A50" s="64">
        <v>38</v>
      </c>
      <c r="B50" s="13" t="s">
        <v>30</v>
      </c>
      <c r="C50" s="11" t="s">
        <v>697</v>
      </c>
      <c r="D50" s="14" t="s">
        <v>698</v>
      </c>
      <c r="E50" s="15" t="s">
        <v>683</v>
      </c>
      <c r="F50" s="15" t="s">
        <v>46</v>
      </c>
      <c r="G50" s="15"/>
      <c r="H50" s="86">
        <v>11</v>
      </c>
      <c r="I50" s="86"/>
      <c r="J50" s="124" t="b">
        <f t="shared" si="1"/>
        <v>0</v>
      </c>
      <c r="K50" s="17" t="s">
        <v>154</v>
      </c>
    </row>
    <row r="51" spans="1:11" ht="18" customHeight="1">
      <c r="A51" s="64">
        <v>39</v>
      </c>
      <c r="B51" s="13" t="s">
        <v>648</v>
      </c>
      <c r="C51" s="11" t="s">
        <v>934</v>
      </c>
      <c r="D51" s="127">
        <v>39917</v>
      </c>
      <c r="E51" s="15" t="s">
        <v>224</v>
      </c>
      <c r="F51" s="15" t="s">
        <v>225</v>
      </c>
      <c r="G51" s="15"/>
      <c r="H51" s="86">
        <v>12.29</v>
      </c>
      <c r="I51" s="86"/>
      <c r="J51" s="124" t="b">
        <f t="shared" si="1"/>
        <v>0</v>
      </c>
      <c r="K51" s="17" t="s">
        <v>226</v>
      </c>
    </row>
    <row r="52" spans="1:11" ht="18" customHeight="1">
      <c r="A52" s="64"/>
      <c r="B52" s="13" t="s">
        <v>329</v>
      </c>
      <c r="C52" s="11" t="s">
        <v>598</v>
      </c>
      <c r="D52" s="14" t="s">
        <v>599</v>
      </c>
      <c r="E52" s="15" t="s">
        <v>594</v>
      </c>
      <c r="F52" s="15" t="s">
        <v>124</v>
      </c>
      <c r="G52" s="15"/>
      <c r="H52" s="86" t="s">
        <v>982</v>
      </c>
      <c r="I52" s="86"/>
      <c r="J52" s="124" t="b">
        <f t="shared" si="1"/>
        <v>0</v>
      </c>
      <c r="K52" s="17" t="s">
        <v>213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5.421875" style="21" bestFit="1" customWidth="1"/>
    <col min="4" max="4" width="10.7109375" style="22" customWidth="1"/>
    <col min="5" max="5" width="13.57421875" style="23" bestFit="1" customWidth="1"/>
    <col min="6" max="6" width="12.8515625" style="23" bestFit="1" customWidth="1"/>
    <col min="7" max="7" width="11.28125" style="23" bestFit="1" customWidth="1"/>
    <col min="8" max="8" width="8.140625" style="28" customWidth="1"/>
    <col min="9" max="9" width="22.7109375" style="4" bestFit="1" customWidth="1"/>
    <col min="10" max="16384" width="9.140625" style="2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9" s="1" customFormat="1" ht="15.75">
      <c r="A2" s="1" t="s">
        <v>408</v>
      </c>
      <c r="C2" s="6"/>
      <c r="D2" s="7"/>
      <c r="E2" s="7"/>
      <c r="F2" s="8"/>
      <c r="G2" s="8"/>
      <c r="H2" s="9"/>
      <c r="I2" s="16"/>
    </row>
    <row r="3" ht="12.75">
      <c r="B3" s="29"/>
    </row>
    <row r="4" spans="1:9" s="93" customFormat="1" ht="15.75">
      <c r="A4" s="18"/>
      <c r="B4" s="1" t="s">
        <v>14</v>
      </c>
      <c r="C4" s="1"/>
      <c r="D4" s="6"/>
      <c r="E4" s="6"/>
      <c r="F4" s="6"/>
      <c r="G4" s="34"/>
      <c r="H4" s="9"/>
      <c r="I4" s="18"/>
    </row>
    <row r="5" spans="1:9" s="93" customFormat="1" ht="16.5" thickBot="1">
      <c r="A5" s="18"/>
      <c r="B5" s="1">
        <v>1</v>
      </c>
      <c r="C5" s="1" t="s">
        <v>971</v>
      </c>
      <c r="D5" s="6"/>
      <c r="E5" s="6"/>
      <c r="F5" s="6"/>
      <c r="G5" s="34"/>
      <c r="H5" s="9"/>
      <c r="I5" s="18"/>
    </row>
    <row r="6" spans="1:9" s="94" customFormat="1" ht="18" customHeight="1" thickBot="1">
      <c r="A6" s="85" t="s">
        <v>409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61" t="s">
        <v>10</v>
      </c>
      <c r="I6" s="69" t="s">
        <v>13</v>
      </c>
    </row>
    <row r="7" spans="1:9" ht="18" customHeight="1">
      <c r="A7" s="64">
        <v>1</v>
      </c>
      <c r="B7" s="13" t="s">
        <v>79</v>
      </c>
      <c r="C7" s="11" t="s">
        <v>592</v>
      </c>
      <c r="D7" s="14">
        <v>38819</v>
      </c>
      <c r="E7" s="15" t="s">
        <v>120</v>
      </c>
      <c r="F7" s="15" t="s">
        <v>121</v>
      </c>
      <c r="G7" s="15"/>
      <c r="H7" s="86">
        <v>8.94</v>
      </c>
      <c r="I7" s="17" t="s">
        <v>585</v>
      </c>
    </row>
    <row r="8" spans="1:9" ht="18" customHeight="1">
      <c r="A8" s="64">
        <v>2</v>
      </c>
      <c r="B8" s="13" t="s">
        <v>299</v>
      </c>
      <c r="C8" s="11" t="s">
        <v>589</v>
      </c>
      <c r="D8" s="14">
        <v>38490</v>
      </c>
      <c r="E8" s="15" t="s">
        <v>120</v>
      </c>
      <c r="F8" s="15" t="s">
        <v>121</v>
      </c>
      <c r="G8" s="15"/>
      <c r="H8" s="86">
        <v>8.43</v>
      </c>
      <c r="I8" s="17" t="s">
        <v>122</v>
      </c>
    </row>
    <row r="9" spans="1:9" ht="18" customHeight="1">
      <c r="A9" s="64">
        <v>3</v>
      </c>
      <c r="B9" s="13" t="s">
        <v>242</v>
      </c>
      <c r="C9" s="11" t="s">
        <v>629</v>
      </c>
      <c r="D9" s="14">
        <v>38363</v>
      </c>
      <c r="E9" s="15" t="s">
        <v>156</v>
      </c>
      <c r="F9" s="15" t="s">
        <v>157</v>
      </c>
      <c r="G9" s="15"/>
      <c r="H9" s="86">
        <v>8.58</v>
      </c>
      <c r="I9" s="17" t="s">
        <v>630</v>
      </c>
    </row>
    <row r="10" spans="1:9" ht="18" customHeight="1">
      <c r="A10" s="64">
        <v>4</v>
      </c>
      <c r="B10" s="13" t="s">
        <v>385</v>
      </c>
      <c r="C10" s="11" t="s">
        <v>386</v>
      </c>
      <c r="D10" s="14">
        <v>38421</v>
      </c>
      <c r="E10" s="15" t="s">
        <v>156</v>
      </c>
      <c r="F10" s="15" t="s">
        <v>157</v>
      </c>
      <c r="G10" s="15"/>
      <c r="H10" s="86">
        <v>8.13</v>
      </c>
      <c r="I10" s="17" t="s">
        <v>620</v>
      </c>
    </row>
    <row r="11" spans="1:9" ht="17.25" customHeight="1">
      <c r="A11" s="64">
        <v>5</v>
      </c>
      <c r="B11" s="13" t="s">
        <v>75</v>
      </c>
      <c r="C11" s="11" t="s">
        <v>680</v>
      </c>
      <c r="D11" s="14">
        <v>38772</v>
      </c>
      <c r="E11" s="15" t="s">
        <v>41</v>
      </c>
      <c r="F11" s="15" t="s">
        <v>237</v>
      </c>
      <c r="G11" s="15"/>
      <c r="H11" s="86">
        <v>9.31</v>
      </c>
      <c r="I11" s="17" t="s">
        <v>42</v>
      </c>
    </row>
    <row r="12" spans="1:9" ht="17.25" customHeight="1">
      <c r="A12" s="64">
        <v>6</v>
      </c>
      <c r="B12" s="13" t="s">
        <v>761</v>
      </c>
      <c r="C12" s="11" t="s">
        <v>762</v>
      </c>
      <c r="D12" s="14">
        <v>38849</v>
      </c>
      <c r="E12" s="15" t="s">
        <v>47</v>
      </c>
      <c r="F12" s="15" t="s">
        <v>48</v>
      </c>
      <c r="G12" s="15"/>
      <c r="H12" s="86">
        <v>9.47</v>
      </c>
      <c r="I12" s="17" t="s">
        <v>246</v>
      </c>
    </row>
    <row r="13" spans="1:9" s="93" customFormat="1" ht="16.5" thickBot="1">
      <c r="A13" s="18"/>
      <c r="B13" s="1">
        <v>2</v>
      </c>
      <c r="C13" s="1" t="s">
        <v>971</v>
      </c>
      <c r="D13" s="6"/>
      <c r="E13" s="6"/>
      <c r="F13" s="6"/>
      <c r="G13" s="34"/>
      <c r="H13" s="9"/>
      <c r="I13" s="18"/>
    </row>
    <row r="14" spans="1:9" s="94" customFormat="1" ht="18" customHeight="1" thickBot="1">
      <c r="A14" s="85" t="s">
        <v>409</v>
      </c>
      <c r="B14" s="59" t="s">
        <v>4</v>
      </c>
      <c r="C14" s="60" t="s">
        <v>5</v>
      </c>
      <c r="D14" s="61" t="s">
        <v>6</v>
      </c>
      <c r="E14" s="62" t="s">
        <v>7</v>
      </c>
      <c r="F14" s="62" t="s">
        <v>8</v>
      </c>
      <c r="G14" s="62" t="s">
        <v>9</v>
      </c>
      <c r="H14" s="61" t="s">
        <v>10</v>
      </c>
      <c r="I14" s="69" t="s">
        <v>13</v>
      </c>
    </row>
    <row r="15" spans="1:9" ht="17.25" customHeight="1">
      <c r="A15" s="64">
        <v>1</v>
      </c>
      <c r="B15" s="13" t="s">
        <v>80</v>
      </c>
      <c r="C15" s="11" t="s">
        <v>730</v>
      </c>
      <c r="D15" s="14" t="s">
        <v>731</v>
      </c>
      <c r="E15" s="15" t="s">
        <v>723</v>
      </c>
      <c r="F15" s="15" t="s">
        <v>227</v>
      </c>
      <c r="G15" s="15"/>
      <c r="H15" s="86">
        <v>8.7</v>
      </c>
      <c r="I15" s="17" t="s">
        <v>726</v>
      </c>
    </row>
    <row r="16" spans="1:9" ht="17.25" customHeight="1">
      <c r="A16" s="64">
        <v>2</v>
      </c>
      <c r="B16" s="13" t="s">
        <v>967</v>
      </c>
      <c r="C16" s="11" t="s">
        <v>968</v>
      </c>
      <c r="D16" s="14">
        <v>39647</v>
      </c>
      <c r="E16" s="15" t="s">
        <v>594</v>
      </c>
      <c r="F16" s="15" t="s">
        <v>124</v>
      </c>
      <c r="G16" s="15"/>
      <c r="H16" s="86">
        <v>11.25</v>
      </c>
      <c r="I16" s="17" t="s">
        <v>213</v>
      </c>
    </row>
    <row r="17" spans="1:9" ht="17.25" customHeight="1">
      <c r="A17" s="64">
        <v>3</v>
      </c>
      <c r="B17" s="13" t="s">
        <v>343</v>
      </c>
      <c r="C17" s="11" t="s">
        <v>676</v>
      </c>
      <c r="D17" s="14">
        <v>38953</v>
      </c>
      <c r="E17" s="15" t="s">
        <v>41</v>
      </c>
      <c r="F17" s="15" t="s">
        <v>237</v>
      </c>
      <c r="G17" s="15"/>
      <c r="H17" s="86">
        <v>10.77</v>
      </c>
      <c r="I17" s="17" t="s">
        <v>44</v>
      </c>
    </row>
    <row r="18" spans="1:9" ht="17.25" customHeight="1">
      <c r="A18" s="64">
        <v>4</v>
      </c>
      <c r="B18" s="13" t="s">
        <v>631</v>
      </c>
      <c r="C18" s="11" t="s">
        <v>632</v>
      </c>
      <c r="D18" s="14">
        <v>39144</v>
      </c>
      <c r="E18" s="15" t="s">
        <v>156</v>
      </c>
      <c r="F18" s="15" t="s">
        <v>157</v>
      </c>
      <c r="G18" s="15"/>
      <c r="H18" s="120">
        <v>10.08</v>
      </c>
      <c r="I18" s="17" t="s">
        <v>620</v>
      </c>
    </row>
    <row r="19" spans="1:9" ht="17.25" customHeight="1">
      <c r="A19" s="64">
        <v>5</v>
      </c>
      <c r="B19" s="13" t="s">
        <v>633</v>
      </c>
      <c r="C19" s="11" t="s">
        <v>634</v>
      </c>
      <c r="D19" s="14">
        <v>39908</v>
      </c>
      <c r="E19" s="15" t="s">
        <v>156</v>
      </c>
      <c r="F19" s="15" t="s">
        <v>157</v>
      </c>
      <c r="G19" s="15"/>
      <c r="H19" s="86">
        <v>10.4</v>
      </c>
      <c r="I19" s="17" t="s">
        <v>620</v>
      </c>
    </row>
    <row r="20" spans="1:9" ht="18" customHeight="1">
      <c r="A20" s="64">
        <v>6</v>
      </c>
      <c r="B20" s="13" t="s">
        <v>902</v>
      </c>
      <c r="C20" s="11" t="s">
        <v>903</v>
      </c>
      <c r="D20" s="14" t="s">
        <v>904</v>
      </c>
      <c r="E20" s="15" t="s">
        <v>27</v>
      </c>
      <c r="F20" s="15" t="s">
        <v>28</v>
      </c>
      <c r="G20" s="15"/>
      <c r="H20" s="86">
        <v>8.52</v>
      </c>
      <c r="I20" s="17" t="s">
        <v>89</v>
      </c>
    </row>
    <row r="21" spans="1:9" s="93" customFormat="1" ht="16.5" thickBot="1">
      <c r="A21" s="18"/>
      <c r="B21" s="1">
        <v>3</v>
      </c>
      <c r="C21" s="1" t="s">
        <v>971</v>
      </c>
      <c r="D21" s="6"/>
      <c r="E21" s="6"/>
      <c r="F21" s="6"/>
      <c r="G21" s="34"/>
      <c r="H21" s="9"/>
      <c r="I21" s="18"/>
    </row>
    <row r="22" spans="1:9" s="94" customFormat="1" ht="18" customHeight="1" thickBot="1">
      <c r="A22" s="85" t="s">
        <v>409</v>
      </c>
      <c r="B22" s="59" t="s">
        <v>4</v>
      </c>
      <c r="C22" s="60" t="s">
        <v>5</v>
      </c>
      <c r="D22" s="61" t="s">
        <v>6</v>
      </c>
      <c r="E22" s="62" t="s">
        <v>7</v>
      </c>
      <c r="F22" s="62" t="s">
        <v>8</v>
      </c>
      <c r="G22" s="62" t="s">
        <v>9</v>
      </c>
      <c r="H22" s="61" t="s">
        <v>10</v>
      </c>
      <c r="I22" s="69" t="s">
        <v>13</v>
      </c>
    </row>
    <row r="23" spans="1:9" s="21" customFormat="1" ht="18" customHeight="1">
      <c r="A23" s="64">
        <v>1</v>
      </c>
      <c r="B23" s="13" t="s">
        <v>217</v>
      </c>
      <c r="C23" s="11" t="s">
        <v>433</v>
      </c>
      <c r="D23" s="14">
        <v>38595</v>
      </c>
      <c r="E23" s="15" t="s">
        <v>107</v>
      </c>
      <c r="F23" s="15" t="s">
        <v>277</v>
      </c>
      <c r="G23" s="15" t="s">
        <v>435</v>
      </c>
      <c r="H23" s="120">
        <v>8.32</v>
      </c>
      <c r="I23" s="17" t="s">
        <v>108</v>
      </c>
    </row>
    <row r="24" spans="1:9" ht="17.25" customHeight="1">
      <c r="A24" s="64">
        <v>2</v>
      </c>
      <c r="B24" s="13" t="s">
        <v>555</v>
      </c>
      <c r="C24" s="11" t="s">
        <v>745</v>
      </c>
      <c r="D24" s="14" t="s">
        <v>746</v>
      </c>
      <c r="E24" s="15" t="s">
        <v>723</v>
      </c>
      <c r="F24" s="15" t="s">
        <v>227</v>
      </c>
      <c r="G24" s="15"/>
      <c r="H24" s="120">
        <v>10.32</v>
      </c>
      <c r="I24" s="17" t="s">
        <v>726</v>
      </c>
    </row>
    <row r="25" spans="1:9" ht="18" customHeight="1">
      <c r="A25" s="64">
        <v>3</v>
      </c>
      <c r="B25" s="13" t="s">
        <v>747</v>
      </c>
      <c r="C25" s="11" t="s">
        <v>748</v>
      </c>
      <c r="D25" s="14" t="s">
        <v>232</v>
      </c>
      <c r="E25" s="15" t="s">
        <v>723</v>
      </c>
      <c r="F25" s="15" t="s">
        <v>227</v>
      </c>
      <c r="G25" s="15"/>
      <c r="H25" s="86">
        <v>11.45</v>
      </c>
      <c r="I25" s="17" t="s">
        <v>726</v>
      </c>
    </row>
    <row r="26" spans="1:9" ht="18" customHeight="1">
      <c r="A26" s="64">
        <v>4</v>
      </c>
      <c r="B26" s="13" t="s">
        <v>307</v>
      </c>
      <c r="C26" s="11" t="s">
        <v>494</v>
      </c>
      <c r="D26" s="14" t="s">
        <v>482</v>
      </c>
      <c r="E26" s="15" t="s">
        <v>472</v>
      </c>
      <c r="F26" s="15" t="s">
        <v>473</v>
      </c>
      <c r="G26" s="15"/>
      <c r="H26" s="86">
        <v>9.37</v>
      </c>
      <c r="I26" s="17" t="s">
        <v>489</v>
      </c>
    </row>
    <row r="27" spans="1:9" ht="17.25" customHeight="1">
      <c r="A27" s="64">
        <v>5</v>
      </c>
      <c r="B27" s="13" t="s">
        <v>164</v>
      </c>
      <c r="C27" s="11" t="s">
        <v>373</v>
      </c>
      <c r="D27" s="14" t="s">
        <v>479</v>
      </c>
      <c r="E27" s="15" t="s">
        <v>472</v>
      </c>
      <c r="F27" s="15" t="s">
        <v>473</v>
      </c>
      <c r="G27" s="15"/>
      <c r="H27" s="86">
        <v>8.81</v>
      </c>
      <c r="I27" s="17" t="s">
        <v>474</v>
      </c>
    </row>
    <row r="28" spans="1:9" ht="18" customHeight="1">
      <c r="A28" s="64">
        <v>6</v>
      </c>
      <c r="B28" s="13" t="s">
        <v>204</v>
      </c>
      <c r="C28" s="11" t="s">
        <v>205</v>
      </c>
      <c r="D28" s="14" t="s">
        <v>206</v>
      </c>
      <c r="E28" s="15" t="s">
        <v>95</v>
      </c>
      <c r="F28" s="15" t="s">
        <v>838</v>
      </c>
      <c r="G28" s="15" t="s">
        <v>839</v>
      </c>
      <c r="H28" s="86">
        <v>9.03</v>
      </c>
      <c r="I28" s="17" t="s">
        <v>98</v>
      </c>
    </row>
    <row r="29" spans="1:9" s="93" customFormat="1" ht="16.5" thickBot="1">
      <c r="A29" s="18"/>
      <c r="B29" s="1">
        <v>4</v>
      </c>
      <c r="C29" s="1" t="s">
        <v>971</v>
      </c>
      <c r="D29" s="6"/>
      <c r="E29" s="6"/>
      <c r="F29" s="6"/>
      <c r="G29" s="34"/>
      <c r="H29" s="9"/>
      <c r="I29" s="18"/>
    </row>
    <row r="30" spans="1:9" s="94" customFormat="1" ht="18" customHeight="1" thickBot="1">
      <c r="A30" s="85" t="s">
        <v>409</v>
      </c>
      <c r="B30" s="59" t="s">
        <v>4</v>
      </c>
      <c r="C30" s="60" t="s">
        <v>5</v>
      </c>
      <c r="D30" s="61" t="s">
        <v>6</v>
      </c>
      <c r="E30" s="62" t="s">
        <v>7</v>
      </c>
      <c r="F30" s="62" t="s">
        <v>8</v>
      </c>
      <c r="G30" s="62" t="s">
        <v>9</v>
      </c>
      <c r="H30" s="61" t="s">
        <v>10</v>
      </c>
      <c r="I30" s="69" t="s">
        <v>13</v>
      </c>
    </row>
    <row r="31" spans="1:9" ht="17.25" customHeight="1">
      <c r="A31" s="64">
        <v>2</v>
      </c>
      <c r="B31" s="13" t="s">
        <v>86</v>
      </c>
      <c r="C31" s="11" t="s">
        <v>475</v>
      </c>
      <c r="D31" s="14" t="s">
        <v>476</v>
      </c>
      <c r="E31" s="15" t="s">
        <v>472</v>
      </c>
      <c r="F31" s="15" t="s">
        <v>473</v>
      </c>
      <c r="G31" s="15"/>
      <c r="H31" s="86" t="s">
        <v>982</v>
      </c>
      <c r="I31" s="17" t="s">
        <v>474</v>
      </c>
    </row>
    <row r="32" spans="1:9" ht="17.25" customHeight="1">
      <c r="A32" s="64">
        <v>3</v>
      </c>
      <c r="B32" s="13" t="s">
        <v>912</v>
      </c>
      <c r="C32" s="11" t="s">
        <v>905</v>
      </c>
      <c r="D32" s="14" t="s">
        <v>906</v>
      </c>
      <c r="E32" s="15" t="s">
        <v>27</v>
      </c>
      <c r="F32" s="15" t="s">
        <v>28</v>
      </c>
      <c r="G32" s="15"/>
      <c r="H32" s="86" t="s">
        <v>982</v>
      </c>
      <c r="I32" s="17" t="s">
        <v>29</v>
      </c>
    </row>
    <row r="33" spans="1:9" ht="17.25" customHeight="1">
      <c r="A33" s="64">
        <v>4</v>
      </c>
      <c r="B33" s="13" t="s">
        <v>259</v>
      </c>
      <c r="C33" s="11" t="s">
        <v>600</v>
      </c>
      <c r="D33" s="14" t="s">
        <v>601</v>
      </c>
      <c r="E33" s="15" t="s">
        <v>594</v>
      </c>
      <c r="F33" s="15" t="s">
        <v>124</v>
      </c>
      <c r="G33" s="15"/>
      <c r="H33" s="120">
        <v>10.28</v>
      </c>
      <c r="I33" s="17" t="s">
        <v>213</v>
      </c>
    </row>
    <row r="34" spans="1:9" ht="17.25" customHeight="1">
      <c r="A34" s="64">
        <v>5</v>
      </c>
      <c r="B34" s="13" t="s">
        <v>559</v>
      </c>
      <c r="C34" s="11" t="s">
        <v>560</v>
      </c>
      <c r="D34" s="14" t="s">
        <v>561</v>
      </c>
      <c r="E34" s="15" t="s">
        <v>136</v>
      </c>
      <c r="F34" s="15" t="s">
        <v>137</v>
      </c>
      <c r="G34" s="15"/>
      <c r="H34" s="86">
        <v>9.28</v>
      </c>
      <c r="I34" s="17" t="s">
        <v>138</v>
      </c>
    </row>
    <row r="35" spans="1:9" ht="17.25" customHeight="1">
      <c r="A35" s="64">
        <v>6</v>
      </c>
      <c r="B35" s="13" t="s">
        <v>925</v>
      </c>
      <c r="C35" s="11" t="s">
        <v>926</v>
      </c>
      <c r="D35" s="14" t="s">
        <v>927</v>
      </c>
      <c r="E35" s="15" t="s">
        <v>50</v>
      </c>
      <c r="F35" s="15" t="s">
        <v>51</v>
      </c>
      <c r="G35" s="15"/>
      <c r="H35" s="86">
        <v>9.56</v>
      </c>
      <c r="I35" s="17" t="s">
        <v>928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5.421875" style="21" bestFit="1" customWidth="1"/>
    <col min="4" max="4" width="10.7109375" style="22" customWidth="1"/>
    <col min="5" max="5" width="13.57421875" style="23" bestFit="1" customWidth="1"/>
    <col min="6" max="6" width="12.8515625" style="23" bestFit="1" customWidth="1"/>
    <col min="7" max="7" width="11.28125" style="23" bestFit="1" customWidth="1"/>
    <col min="8" max="8" width="8.140625" style="28" customWidth="1"/>
    <col min="9" max="9" width="7.57421875" style="28" customWidth="1"/>
    <col min="10" max="10" width="6.421875" style="28" bestFit="1" customWidth="1"/>
    <col min="11" max="11" width="22.7109375" style="4" bestFit="1" customWidth="1"/>
    <col min="12" max="16384" width="9.140625" style="2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ht="12.75">
      <c r="B3" s="29"/>
    </row>
    <row r="4" spans="1:11" s="93" customFormat="1" ht="15.75">
      <c r="A4" s="18"/>
      <c r="B4" s="1" t="s">
        <v>14</v>
      </c>
      <c r="C4" s="1"/>
      <c r="D4" s="6"/>
      <c r="E4" s="6"/>
      <c r="F4" s="6"/>
      <c r="G4" s="34"/>
      <c r="H4" s="9"/>
      <c r="I4" s="9"/>
      <c r="J4" s="9"/>
      <c r="K4" s="18"/>
    </row>
    <row r="5" spans="1:11" s="93" customFormat="1" ht="16.5" thickBot="1">
      <c r="A5" s="18"/>
      <c r="B5" s="1"/>
      <c r="C5" s="1"/>
      <c r="D5" s="6"/>
      <c r="E5" s="6"/>
      <c r="F5" s="6"/>
      <c r="G5" s="34"/>
      <c r="H5" s="9"/>
      <c r="I5" s="9"/>
      <c r="J5" s="9"/>
      <c r="K5" s="18"/>
    </row>
    <row r="6" spans="1:11" s="94" customFormat="1" ht="18" customHeight="1" thickBot="1">
      <c r="A6" s="85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61" t="s">
        <v>10</v>
      </c>
      <c r="I6" s="61" t="s">
        <v>11</v>
      </c>
      <c r="J6" s="71" t="s">
        <v>12</v>
      </c>
      <c r="K6" s="69" t="s">
        <v>13</v>
      </c>
    </row>
    <row r="7" spans="1:11" ht="18" customHeight="1">
      <c r="A7" s="64">
        <v>1</v>
      </c>
      <c r="B7" s="13" t="s">
        <v>385</v>
      </c>
      <c r="C7" s="11" t="s">
        <v>386</v>
      </c>
      <c r="D7" s="14">
        <v>38421</v>
      </c>
      <c r="E7" s="15" t="s">
        <v>156</v>
      </c>
      <c r="F7" s="15" t="s">
        <v>157</v>
      </c>
      <c r="G7" s="15"/>
      <c r="H7" s="152">
        <v>8.13</v>
      </c>
      <c r="I7" s="120">
        <v>8.1</v>
      </c>
      <c r="J7" s="12" t="str">
        <f aca="true" t="shared" si="0" ref="J7:J27">IF(ISBLANK(H7),"",IF(H7&lt;=7.65,"II A",IF(H7&lt;=8.1,"III A",IF(H7&lt;=8.7,"I JA",IF(H7&lt;=9.15,"II JA",IF(H7&lt;=9.5,"III JA"))))))</f>
        <v>I JA</v>
      </c>
      <c r="K7" s="17" t="s">
        <v>620</v>
      </c>
    </row>
    <row r="8" spans="1:11" ht="18" customHeight="1">
      <c r="A8" s="64">
        <v>2</v>
      </c>
      <c r="B8" s="13" t="s">
        <v>217</v>
      </c>
      <c r="C8" s="11" t="s">
        <v>433</v>
      </c>
      <c r="D8" s="14">
        <v>38595</v>
      </c>
      <c r="E8" s="15" t="s">
        <v>107</v>
      </c>
      <c r="F8" s="15" t="s">
        <v>277</v>
      </c>
      <c r="G8" s="15" t="s">
        <v>435</v>
      </c>
      <c r="H8" s="152">
        <v>8.32</v>
      </c>
      <c r="I8" s="120">
        <v>8.2</v>
      </c>
      <c r="J8" s="12" t="str">
        <f t="shared" si="0"/>
        <v>I JA</v>
      </c>
      <c r="K8" s="17" t="s">
        <v>108</v>
      </c>
    </row>
    <row r="9" spans="1:11" ht="18" customHeight="1">
      <c r="A9" s="64">
        <v>3</v>
      </c>
      <c r="B9" s="13" t="s">
        <v>299</v>
      </c>
      <c r="C9" s="11" t="s">
        <v>589</v>
      </c>
      <c r="D9" s="14">
        <v>38490</v>
      </c>
      <c r="E9" s="15" t="s">
        <v>120</v>
      </c>
      <c r="F9" s="15" t="s">
        <v>121</v>
      </c>
      <c r="G9" s="15"/>
      <c r="H9" s="86">
        <v>8.43</v>
      </c>
      <c r="I9" s="152">
        <v>8.51</v>
      </c>
      <c r="J9" s="12" t="str">
        <f t="shared" si="0"/>
        <v>I JA</v>
      </c>
      <c r="K9" s="17" t="s">
        <v>122</v>
      </c>
    </row>
    <row r="10" spans="1:11" ht="18" customHeight="1">
      <c r="A10" s="64">
        <v>4</v>
      </c>
      <c r="B10" s="13" t="s">
        <v>242</v>
      </c>
      <c r="C10" s="11" t="s">
        <v>629</v>
      </c>
      <c r="D10" s="14">
        <v>38363</v>
      </c>
      <c r="E10" s="15" t="s">
        <v>156</v>
      </c>
      <c r="F10" s="15" t="s">
        <v>157</v>
      </c>
      <c r="G10" s="15"/>
      <c r="H10" s="152">
        <v>8.58</v>
      </c>
      <c r="I10" s="120">
        <v>8.53</v>
      </c>
      <c r="J10" s="12" t="str">
        <f t="shared" si="0"/>
        <v>I JA</v>
      </c>
      <c r="K10" s="17" t="s">
        <v>630</v>
      </c>
    </row>
    <row r="11" spans="1:11" ht="17.25" customHeight="1">
      <c r="A11" s="64">
        <v>5</v>
      </c>
      <c r="B11" s="13" t="s">
        <v>902</v>
      </c>
      <c r="C11" s="11" t="s">
        <v>903</v>
      </c>
      <c r="D11" s="14" t="s">
        <v>904</v>
      </c>
      <c r="E11" s="15" t="s">
        <v>27</v>
      </c>
      <c r="F11" s="15" t="s">
        <v>28</v>
      </c>
      <c r="G11" s="15"/>
      <c r="H11" s="86">
        <v>8.52</v>
      </c>
      <c r="I11" s="152">
        <v>8.56</v>
      </c>
      <c r="J11" s="12" t="str">
        <f t="shared" si="0"/>
        <v>I JA</v>
      </c>
      <c r="K11" s="17" t="s">
        <v>89</v>
      </c>
    </row>
    <row r="12" spans="1:11" ht="17.25" customHeight="1">
      <c r="A12" s="64">
        <v>6</v>
      </c>
      <c r="B12" s="13" t="s">
        <v>80</v>
      </c>
      <c r="C12" s="11" t="s">
        <v>730</v>
      </c>
      <c r="D12" s="14" t="s">
        <v>731</v>
      </c>
      <c r="E12" s="15" t="s">
        <v>723</v>
      </c>
      <c r="F12" s="15" t="s">
        <v>227</v>
      </c>
      <c r="G12" s="15"/>
      <c r="H12" s="86">
        <v>8.7</v>
      </c>
      <c r="I12" s="152">
        <v>8.73</v>
      </c>
      <c r="J12" s="12" t="str">
        <f t="shared" si="0"/>
        <v>I JA</v>
      </c>
      <c r="K12" s="17" t="s">
        <v>726</v>
      </c>
    </row>
    <row r="13" spans="1:11" ht="17.25" customHeight="1">
      <c r="A13" s="64">
        <v>7</v>
      </c>
      <c r="B13" s="13" t="s">
        <v>164</v>
      </c>
      <c r="C13" s="11" t="s">
        <v>373</v>
      </c>
      <c r="D13" s="14" t="s">
        <v>479</v>
      </c>
      <c r="E13" s="15" t="s">
        <v>472</v>
      </c>
      <c r="F13" s="15" t="s">
        <v>473</v>
      </c>
      <c r="G13" s="15"/>
      <c r="H13" s="86">
        <v>8.81</v>
      </c>
      <c r="I13" s="86"/>
      <c r="J13" s="12" t="str">
        <f t="shared" si="0"/>
        <v>II JA</v>
      </c>
      <c r="K13" s="17" t="s">
        <v>474</v>
      </c>
    </row>
    <row r="14" spans="1:11" ht="17.25" customHeight="1">
      <c r="A14" s="64">
        <v>8</v>
      </c>
      <c r="B14" s="13" t="s">
        <v>79</v>
      </c>
      <c r="C14" s="11" t="s">
        <v>592</v>
      </c>
      <c r="D14" s="14">
        <v>38819</v>
      </c>
      <c r="E14" s="15" t="s">
        <v>120</v>
      </c>
      <c r="F14" s="15" t="s">
        <v>121</v>
      </c>
      <c r="G14" s="15"/>
      <c r="H14" s="86">
        <v>8.94</v>
      </c>
      <c r="I14" s="120"/>
      <c r="J14" s="12" t="str">
        <f t="shared" si="0"/>
        <v>II JA</v>
      </c>
      <c r="K14" s="17" t="s">
        <v>585</v>
      </c>
    </row>
    <row r="15" spans="1:11" ht="17.25" customHeight="1">
      <c r="A15" s="64">
        <v>9</v>
      </c>
      <c r="B15" s="13" t="s">
        <v>204</v>
      </c>
      <c r="C15" s="11" t="s">
        <v>205</v>
      </c>
      <c r="D15" s="14" t="s">
        <v>206</v>
      </c>
      <c r="E15" s="15" t="s">
        <v>95</v>
      </c>
      <c r="F15" s="15" t="s">
        <v>838</v>
      </c>
      <c r="G15" s="15" t="s">
        <v>839</v>
      </c>
      <c r="H15" s="86">
        <v>9.03</v>
      </c>
      <c r="I15" s="120"/>
      <c r="J15" s="12" t="str">
        <f t="shared" si="0"/>
        <v>II JA</v>
      </c>
      <c r="K15" s="17" t="s">
        <v>98</v>
      </c>
    </row>
    <row r="16" spans="1:11" ht="17.25" customHeight="1">
      <c r="A16" s="64">
        <v>10</v>
      </c>
      <c r="B16" s="13" t="s">
        <v>559</v>
      </c>
      <c r="C16" s="11" t="s">
        <v>560</v>
      </c>
      <c r="D16" s="14" t="s">
        <v>561</v>
      </c>
      <c r="E16" s="15" t="s">
        <v>136</v>
      </c>
      <c r="F16" s="15" t="s">
        <v>137</v>
      </c>
      <c r="G16" s="15"/>
      <c r="H16" s="86">
        <v>9.28</v>
      </c>
      <c r="I16" s="86"/>
      <c r="J16" s="12" t="str">
        <f t="shared" si="0"/>
        <v>III JA</v>
      </c>
      <c r="K16" s="17" t="s">
        <v>138</v>
      </c>
    </row>
    <row r="17" spans="1:11" ht="17.25" customHeight="1">
      <c r="A17" s="64">
        <v>11</v>
      </c>
      <c r="B17" s="13" t="s">
        <v>75</v>
      </c>
      <c r="C17" s="11" t="s">
        <v>680</v>
      </c>
      <c r="D17" s="14">
        <v>38772</v>
      </c>
      <c r="E17" s="15" t="s">
        <v>41</v>
      </c>
      <c r="F17" s="15" t="s">
        <v>237</v>
      </c>
      <c r="G17" s="15"/>
      <c r="H17" s="86">
        <v>9.31</v>
      </c>
      <c r="I17" s="120"/>
      <c r="J17" s="12" t="str">
        <f t="shared" si="0"/>
        <v>III JA</v>
      </c>
      <c r="K17" s="17" t="s">
        <v>42</v>
      </c>
    </row>
    <row r="18" spans="1:11" ht="18" customHeight="1">
      <c r="A18" s="64">
        <v>12</v>
      </c>
      <c r="B18" s="13" t="s">
        <v>307</v>
      </c>
      <c r="C18" s="11" t="s">
        <v>494</v>
      </c>
      <c r="D18" s="14" t="s">
        <v>482</v>
      </c>
      <c r="E18" s="15" t="s">
        <v>472</v>
      </c>
      <c r="F18" s="15" t="s">
        <v>473</v>
      </c>
      <c r="G18" s="15"/>
      <c r="H18" s="86">
        <v>9.37</v>
      </c>
      <c r="I18" s="86"/>
      <c r="J18" s="12" t="str">
        <f t="shared" si="0"/>
        <v>III JA</v>
      </c>
      <c r="K18" s="17" t="s">
        <v>489</v>
      </c>
    </row>
    <row r="19" spans="1:11" s="21" customFormat="1" ht="18" customHeight="1">
      <c r="A19" s="64">
        <v>13</v>
      </c>
      <c r="B19" s="13" t="s">
        <v>761</v>
      </c>
      <c r="C19" s="11" t="s">
        <v>762</v>
      </c>
      <c r="D19" s="14">
        <v>38849</v>
      </c>
      <c r="E19" s="15" t="s">
        <v>47</v>
      </c>
      <c r="F19" s="15" t="s">
        <v>48</v>
      </c>
      <c r="G19" s="15"/>
      <c r="H19" s="86">
        <v>9.47</v>
      </c>
      <c r="I19" s="120"/>
      <c r="J19" s="12" t="str">
        <f t="shared" si="0"/>
        <v>III JA</v>
      </c>
      <c r="K19" s="17" t="s">
        <v>246</v>
      </c>
    </row>
    <row r="20" spans="1:11" ht="17.25" customHeight="1">
      <c r="A20" s="64">
        <v>14</v>
      </c>
      <c r="B20" s="13" t="s">
        <v>925</v>
      </c>
      <c r="C20" s="11" t="s">
        <v>926</v>
      </c>
      <c r="D20" s="14" t="s">
        <v>927</v>
      </c>
      <c r="E20" s="15" t="s">
        <v>50</v>
      </c>
      <c r="F20" s="15" t="s">
        <v>51</v>
      </c>
      <c r="G20" s="15"/>
      <c r="H20" s="86">
        <v>9.56</v>
      </c>
      <c r="I20" s="120"/>
      <c r="J20" s="124" t="b">
        <f t="shared" si="0"/>
        <v>0</v>
      </c>
      <c r="K20" s="17" t="s">
        <v>928</v>
      </c>
    </row>
    <row r="21" spans="1:11" ht="18" customHeight="1">
      <c r="A21" s="64">
        <v>15</v>
      </c>
      <c r="B21" s="13" t="s">
        <v>631</v>
      </c>
      <c r="C21" s="11" t="s">
        <v>632</v>
      </c>
      <c r="D21" s="14">
        <v>39144</v>
      </c>
      <c r="E21" s="15" t="s">
        <v>156</v>
      </c>
      <c r="F21" s="15" t="s">
        <v>157</v>
      </c>
      <c r="G21" s="15"/>
      <c r="H21" s="120">
        <v>10.08</v>
      </c>
      <c r="I21" s="120"/>
      <c r="J21" s="124" t="b">
        <f t="shared" si="0"/>
        <v>0</v>
      </c>
      <c r="K21" s="17" t="s">
        <v>620</v>
      </c>
    </row>
    <row r="22" spans="1:11" ht="18" customHeight="1">
      <c r="A22" s="64">
        <v>16</v>
      </c>
      <c r="B22" s="13" t="s">
        <v>259</v>
      </c>
      <c r="C22" s="11" t="s">
        <v>600</v>
      </c>
      <c r="D22" s="14" t="s">
        <v>601</v>
      </c>
      <c r="E22" s="15" t="s">
        <v>594</v>
      </c>
      <c r="F22" s="15" t="s">
        <v>124</v>
      </c>
      <c r="G22" s="15"/>
      <c r="H22" s="120">
        <v>10.28</v>
      </c>
      <c r="I22" s="120"/>
      <c r="J22" s="124" t="b">
        <f t="shared" si="0"/>
        <v>0</v>
      </c>
      <c r="K22" s="17" t="s">
        <v>213</v>
      </c>
    </row>
    <row r="23" spans="1:11" ht="17.25" customHeight="1">
      <c r="A23" s="64">
        <v>17</v>
      </c>
      <c r="B23" s="13" t="s">
        <v>555</v>
      </c>
      <c r="C23" s="11" t="s">
        <v>745</v>
      </c>
      <c r="D23" s="14" t="s">
        <v>746</v>
      </c>
      <c r="E23" s="15" t="s">
        <v>723</v>
      </c>
      <c r="F23" s="15" t="s">
        <v>227</v>
      </c>
      <c r="G23" s="15"/>
      <c r="H23" s="120">
        <v>10.32</v>
      </c>
      <c r="I23" s="120"/>
      <c r="J23" s="124" t="b">
        <f t="shared" si="0"/>
        <v>0</v>
      </c>
      <c r="K23" s="17" t="s">
        <v>726</v>
      </c>
    </row>
    <row r="24" spans="1:11" ht="18" customHeight="1">
      <c r="A24" s="64">
        <v>18</v>
      </c>
      <c r="B24" s="13" t="s">
        <v>633</v>
      </c>
      <c r="C24" s="11" t="s">
        <v>634</v>
      </c>
      <c r="D24" s="14">
        <v>39908</v>
      </c>
      <c r="E24" s="15" t="s">
        <v>156</v>
      </c>
      <c r="F24" s="15" t="s">
        <v>157</v>
      </c>
      <c r="G24" s="15"/>
      <c r="H24" s="86">
        <v>10.4</v>
      </c>
      <c r="I24" s="120"/>
      <c r="J24" s="124" t="b">
        <f t="shared" si="0"/>
        <v>0</v>
      </c>
      <c r="K24" s="17" t="s">
        <v>620</v>
      </c>
    </row>
    <row r="25" spans="1:11" ht="17.25" customHeight="1">
      <c r="A25" s="64">
        <v>19</v>
      </c>
      <c r="B25" s="13" t="s">
        <v>343</v>
      </c>
      <c r="C25" s="11" t="s">
        <v>676</v>
      </c>
      <c r="D25" s="14">
        <v>38953</v>
      </c>
      <c r="E25" s="15" t="s">
        <v>41</v>
      </c>
      <c r="F25" s="15" t="s">
        <v>237</v>
      </c>
      <c r="G25" s="15"/>
      <c r="H25" s="86">
        <v>10.77</v>
      </c>
      <c r="I25" s="120"/>
      <c r="J25" s="124" t="b">
        <f t="shared" si="0"/>
        <v>0</v>
      </c>
      <c r="K25" s="17" t="s">
        <v>44</v>
      </c>
    </row>
    <row r="26" spans="1:11" ht="17.25" customHeight="1">
      <c r="A26" s="64">
        <v>20</v>
      </c>
      <c r="B26" s="13" t="s">
        <v>967</v>
      </c>
      <c r="C26" s="11" t="s">
        <v>968</v>
      </c>
      <c r="D26" s="14">
        <v>39647</v>
      </c>
      <c r="E26" s="15" t="s">
        <v>594</v>
      </c>
      <c r="F26" s="15" t="s">
        <v>124</v>
      </c>
      <c r="G26" s="15"/>
      <c r="H26" s="86">
        <v>11.25</v>
      </c>
      <c r="I26" s="120"/>
      <c r="J26" s="124" t="b">
        <f t="shared" si="0"/>
        <v>0</v>
      </c>
      <c r="K26" s="17" t="s">
        <v>213</v>
      </c>
    </row>
    <row r="27" spans="1:11" ht="17.25" customHeight="1">
      <c r="A27" s="64">
        <v>21</v>
      </c>
      <c r="B27" s="13" t="s">
        <v>747</v>
      </c>
      <c r="C27" s="11" t="s">
        <v>748</v>
      </c>
      <c r="D27" s="14" t="s">
        <v>232</v>
      </c>
      <c r="E27" s="15" t="s">
        <v>723</v>
      </c>
      <c r="F27" s="15" t="s">
        <v>227</v>
      </c>
      <c r="G27" s="15"/>
      <c r="H27" s="86">
        <v>11.45</v>
      </c>
      <c r="I27" s="120"/>
      <c r="J27" s="124" t="b">
        <f t="shared" si="0"/>
        <v>0</v>
      </c>
      <c r="K27" s="17" t="s">
        <v>726</v>
      </c>
    </row>
  </sheetData>
  <sheetProtection/>
  <printOptions horizontalCentered="1"/>
  <pageMargins left="0.3937007874015748" right="0.3937007874015748" top="0.15748031496062992" bottom="0.3937007874015748" header="0.15748031496062992" footer="0.3937007874015748"/>
  <pageSetup horizontalDpi="600" verticalDpi="6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5.421875" style="21" bestFit="1" customWidth="1"/>
    <col min="4" max="4" width="10.7109375" style="22" customWidth="1"/>
    <col min="5" max="5" width="13.57421875" style="23" bestFit="1" customWidth="1"/>
    <col min="6" max="6" width="12.8515625" style="23" bestFit="1" customWidth="1"/>
    <col min="7" max="7" width="11.28125" style="23" bestFit="1" customWidth="1"/>
    <col min="8" max="8" width="9.140625" style="26" customWidth="1"/>
    <col min="9" max="9" width="14.8515625" style="4" bestFit="1" customWidth="1"/>
    <col min="10" max="10" width="0" style="21" hidden="1" customWidth="1"/>
    <col min="11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0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16"/>
    </row>
    <row r="3" spans="1:9" s="4" customFormat="1" ht="12" customHeight="1">
      <c r="A3" s="1"/>
      <c r="B3" s="21"/>
      <c r="C3" s="29"/>
      <c r="D3" s="30"/>
      <c r="E3" s="31"/>
      <c r="F3" s="31"/>
      <c r="G3" s="31"/>
      <c r="H3" s="27"/>
      <c r="I3" s="83"/>
    </row>
    <row r="4" spans="2:8" s="18" customFormat="1" ht="15.75">
      <c r="B4" s="1" t="s">
        <v>15</v>
      </c>
      <c r="C4" s="1"/>
      <c r="D4" s="6"/>
      <c r="E4" s="6"/>
      <c r="F4" s="6"/>
      <c r="G4" s="34"/>
      <c r="H4" s="46"/>
    </row>
    <row r="5" spans="2:8" s="18" customFormat="1" ht="16.5" thickBot="1">
      <c r="B5" s="1">
        <v>1</v>
      </c>
      <c r="C5" s="1" t="s">
        <v>971</v>
      </c>
      <c r="D5" s="6"/>
      <c r="E5" s="6"/>
      <c r="F5" s="6"/>
      <c r="G5" s="34"/>
      <c r="H5" s="46"/>
    </row>
    <row r="6" spans="1:9" s="58" customFormat="1" ht="18" customHeight="1" thickBot="1">
      <c r="A6" s="85" t="s">
        <v>409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91" t="s">
        <v>16</v>
      </c>
      <c r="I6" s="69" t="s">
        <v>13</v>
      </c>
    </row>
    <row r="7" spans="1:10" ht="17.25" customHeight="1">
      <c r="A7" s="64">
        <v>1</v>
      </c>
      <c r="B7" s="13" t="s">
        <v>134</v>
      </c>
      <c r="C7" s="11" t="s">
        <v>332</v>
      </c>
      <c r="D7" s="14">
        <v>38371</v>
      </c>
      <c r="E7" s="15" t="s">
        <v>156</v>
      </c>
      <c r="F7" s="15" t="s">
        <v>157</v>
      </c>
      <c r="G7" s="15"/>
      <c r="H7" s="86">
        <v>31.2</v>
      </c>
      <c r="I7" s="17" t="s">
        <v>620</v>
      </c>
      <c r="J7" s="123"/>
    </row>
    <row r="8" spans="1:10" ht="17.25" customHeight="1">
      <c r="A8" s="64">
        <v>2</v>
      </c>
      <c r="B8" s="13" t="s">
        <v>37</v>
      </c>
      <c r="C8" s="11" t="s">
        <v>607</v>
      </c>
      <c r="D8" s="14" t="s">
        <v>608</v>
      </c>
      <c r="E8" s="15" t="s">
        <v>594</v>
      </c>
      <c r="F8" s="15" t="s">
        <v>124</v>
      </c>
      <c r="G8" s="15"/>
      <c r="H8" s="86">
        <v>31.91</v>
      </c>
      <c r="I8" s="17" t="s">
        <v>604</v>
      </c>
      <c r="J8" s="130">
        <v>47.86</v>
      </c>
    </row>
    <row r="9" spans="1:10" ht="17.25" customHeight="1">
      <c r="A9" s="64">
        <v>3</v>
      </c>
      <c r="B9" s="13" t="s">
        <v>43</v>
      </c>
      <c r="C9" s="11" t="s">
        <v>291</v>
      </c>
      <c r="D9" s="14" t="s">
        <v>191</v>
      </c>
      <c r="E9" s="15" t="s">
        <v>64</v>
      </c>
      <c r="F9" s="15" t="s">
        <v>281</v>
      </c>
      <c r="G9" s="15" t="s">
        <v>39</v>
      </c>
      <c r="H9" s="86">
        <v>30.36</v>
      </c>
      <c r="I9" s="17" t="s">
        <v>257</v>
      </c>
      <c r="J9" s="123" t="s">
        <v>445</v>
      </c>
    </row>
    <row r="10" spans="1:10" ht="17.25" customHeight="1">
      <c r="A10" s="64">
        <v>4</v>
      </c>
      <c r="B10" s="13" t="s">
        <v>45</v>
      </c>
      <c r="C10" s="11" t="s">
        <v>190</v>
      </c>
      <c r="D10" s="14" t="s">
        <v>187</v>
      </c>
      <c r="E10" s="15" t="s">
        <v>68</v>
      </c>
      <c r="F10" s="15" t="s">
        <v>189</v>
      </c>
      <c r="G10" s="15"/>
      <c r="H10" s="86">
        <v>29.99</v>
      </c>
      <c r="I10" s="17" t="s">
        <v>69</v>
      </c>
      <c r="J10" s="130">
        <v>46.54</v>
      </c>
    </row>
    <row r="11" spans="2:8" s="18" customFormat="1" ht="16.5" thickBot="1">
      <c r="B11" s="1">
        <v>2</v>
      </c>
      <c r="C11" s="1" t="s">
        <v>971</v>
      </c>
      <c r="D11" s="6"/>
      <c r="E11" s="6"/>
      <c r="F11" s="6"/>
      <c r="G11" s="34"/>
      <c r="H11" s="46"/>
    </row>
    <row r="12" spans="1:9" s="58" customFormat="1" ht="18" customHeight="1" thickBot="1">
      <c r="A12" s="85" t="s">
        <v>409</v>
      </c>
      <c r="B12" s="59" t="s">
        <v>4</v>
      </c>
      <c r="C12" s="60" t="s">
        <v>5</v>
      </c>
      <c r="D12" s="61" t="s">
        <v>6</v>
      </c>
      <c r="E12" s="62" t="s">
        <v>7</v>
      </c>
      <c r="F12" s="62" t="s">
        <v>8</v>
      </c>
      <c r="G12" s="62" t="s">
        <v>9</v>
      </c>
      <c r="H12" s="91" t="s">
        <v>16</v>
      </c>
      <c r="I12" s="69" t="s">
        <v>13</v>
      </c>
    </row>
    <row r="13" spans="1:10" ht="17.25" customHeight="1">
      <c r="A13" s="64">
        <v>1</v>
      </c>
      <c r="B13" s="13" t="s">
        <v>99</v>
      </c>
      <c r="C13" s="11" t="s">
        <v>841</v>
      </c>
      <c r="D13" s="14" t="s">
        <v>842</v>
      </c>
      <c r="E13" s="15" t="s">
        <v>95</v>
      </c>
      <c r="F13" s="15" t="s">
        <v>838</v>
      </c>
      <c r="G13" s="15" t="s">
        <v>839</v>
      </c>
      <c r="H13" s="86">
        <v>31.51</v>
      </c>
      <c r="I13" s="17" t="s">
        <v>96</v>
      </c>
      <c r="J13" s="123" t="s">
        <v>972</v>
      </c>
    </row>
    <row r="14" spans="1:10" ht="17.25" customHeight="1">
      <c r="A14" s="64">
        <v>2</v>
      </c>
      <c r="B14" s="13" t="s">
        <v>173</v>
      </c>
      <c r="C14" s="11" t="s">
        <v>510</v>
      </c>
      <c r="D14" s="14">
        <v>38391</v>
      </c>
      <c r="E14" s="15" t="s">
        <v>76</v>
      </c>
      <c r="F14" s="15" t="s">
        <v>77</v>
      </c>
      <c r="G14" s="15" t="s">
        <v>769</v>
      </c>
      <c r="H14" s="86">
        <v>31.29</v>
      </c>
      <c r="I14" s="17" t="s">
        <v>770</v>
      </c>
      <c r="J14" s="123"/>
    </row>
    <row r="15" spans="1:10" ht="17.25" customHeight="1">
      <c r="A15" s="64">
        <v>3</v>
      </c>
      <c r="B15" s="13" t="s">
        <v>300</v>
      </c>
      <c r="C15" s="11" t="s">
        <v>840</v>
      </c>
      <c r="D15" s="14" t="s">
        <v>389</v>
      </c>
      <c r="E15" s="15" t="s">
        <v>95</v>
      </c>
      <c r="F15" s="15" t="s">
        <v>838</v>
      </c>
      <c r="G15" s="15" t="s">
        <v>839</v>
      </c>
      <c r="H15" s="86">
        <v>31.84</v>
      </c>
      <c r="I15" s="17" t="s">
        <v>96</v>
      </c>
      <c r="J15" s="123" t="s">
        <v>972</v>
      </c>
    </row>
    <row r="16" spans="1:10" ht="17.25" customHeight="1">
      <c r="A16" s="64">
        <v>4</v>
      </c>
      <c r="B16" s="13" t="s">
        <v>468</v>
      </c>
      <c r="C16" s="11" t="s">
        <v>459</v>
      </c>
      <c r="D16" s="14">
        <v>38397</v>
      </c>
      <c r="E16" s="15" t="s">
        <v>453</v>
      </c>
      <c r="F16" s="15" t="s">
        <v>454</v>
      </c>
      <c r="G16" s="15"/>
      <c r="H16" s="86">
        <v>34.05</v>
      </c>
      <c r="I16" s="17" t="s">
        <v>119</v>
      </c>
      <c r="J16" s="123"/>
    </row>
    <row r="17" spans="2:8" s="18" customFormat="1" ht="16.5" thickBot="1">
      <c r="B17" s="1">
        <v>3</v>
      </c>
      <c r="C17" s="1" t="s">
        <v>971</v>
      </c>
      <c r="D17" s="6"/>
      <c r="E17" s="6"/>
      <c r="F17" s="6"/>
      <c r="G17" s="34"/>
      <c r="H17" s="46"/>
    </row>
    <row r="18" spans="1:9" s="58" customFormat="1" ht="18" customHeight="1" thickBot="1">
      <c r="A18" s="85" t="s">
        <v>409</v>
      </c>
      <c r="B18" s="59" t="s">
        <v>4</v>
      </c>
      <c r="C18" s="60" t="s">
        <v>5</v>
      </c>
      <c r="D18" s="61" t="s">
        <v>6</v>
      </c>
      <c r="E18" s="62" t="s">
        <v>7</v>
      </c>
      <c r="F18" s="62" t="s">
        <v>8</v>
      </c>
      <c r="G18" s="62" t="s">
        <v>9</v>
      </c>
      <c r="H18" s="91" t="s">
        <v>16</v>
      </c>
      <c r="I18" s="69" t="s">
        <v>13</v>
      </c>
    </row>
    <row r="19" spans="1:10" ht="17.25" customHeight="1">
      <c r="A19" s="64">
        <v>1</v>
      </c>
      <c r="B19" s="13" t="s">
        <v>197</v>
      </c>
      <c r="C19" s="11" t="s">
        <v>752</v>
      </c>
      <c r="D19" s="14">
        <v>38711</v>
      </c>
      <c r="E19" s="15" t="s">
        <v>47</v>
      </c>
      <c r="F19" s="15" t="s">
        <v>48</v>
      </c>
      <c r="G19" s="15"/>
      <c r="H19" s="86">
        <v>32.58</v>
      </c>
      <c r="I19" s="17" t="s">
        <v>49</v>
      </c>
      <c r="J19" s="123"/>
    </row>
    <row r="20" spans="1:10" ht="17.25" customHeight="1">
      <c r="A20" s="64">
        <v>2</v>
      </c>
      <c r="B20" s="13" t="s">
        <v>753</v>
      </c>
      <c r="C20" s="11" t="s">
        <v>754</v>
      </c>
      <c r="D20" s="14">
        <v>38718</v>
      </c>
      <c r="E20" s="15" t="s">
        <v>47</v>
      </c>
      <c r="F20" s="15" t="s">
        <v>48</v>
      </c>
      <c r="G20" s="15"/>
      <c r="H20" s="86">
        <v>36.91</v>
      </c>
      <c r="I20" s="17" t="s">
        <v>246</v>
      </c>
      <c r="J20" s="123"/>
    </row>
    <row r="21" spans="1:10" ht="17.25" customHeight="1">
      <c r="A21" s="64">
        <v>3</v>
      </c>
      <c r="B21" s="13" t="s">
        <v>579</v>
      </c>
      <c r="C21" s="11" t="s">
        <v>580</v>
      </c>
      <c r="D21" s="14">
        <v>38859</v>
      </c>
      <c r="E21" s="15" t="s">
        <v>120</v>
      </c>
      <c r="F21" s="15" t="s">
        <v>121</v>
      </c>
      <c r="G21" s="15"/>
      <c r="H21" s="86">
        <v>32.61</v>
      </c>
      <c r="I21" s="17" t="s">
        <v>167</v>
      </c>
      <c r="J21" s="123"/>
    </row>
    <row r="22" spans="1:10" ht="17.25" customHeight="1">
      <c r="A22" s="64">
        <v>4</v>
      </c>
      <c r="B22" s="13" t="s">
        <v>538</v>
      </c>
      <c r="C22" s="11" t="s">
        <v>539</v>
      </c>
      <c r="D22" s="14">
        <v>38936</v>
      </c>
      <c r="E22" s="15" t="s">
        <v>90</v>
      </c>
      <c r="F22" s="15" t="s">
        <v>91</v>
      </c>
      <c r="G22" s="15"/>
      <c r="H22" s="86">
        <v>29.97</v>
      </c>
      <c r="I22" s="17" t="s">
        <v>184</v>
      </c>
      <c r="J22" s="123"/>
    </row>
    <row r="23" spans="2:8" s="18" customFormat="1" ht="16.5" thickBot="1">
      <c r="B23" s="1">
        <v>4</v>
      </c>
      <c r="C23" s="1" t="s">
        <v>971</v>
      </c>
      <c r="D23" s="6"/>
      <c r="E23" s="6"/>
      <c r="F23" s="6"/>
      <c r="G23" s="34"/>
      <c r="H23" s="46"/>
    </row>
    <row r="24" spans="1:9" s="58" customFormat="1" ht="18" customHeight="1" thickBot="1">
      <c r="A24" s="85" t="s">
        <v>409</v>
      </c>
      <c r="B24" s="59" t="s">
        <v>4</v>
      </c>
      <c r="C24" s="60" t="s">
        <v>5</v>
      </c>
      <c r="D24" s="61" t="s">
        <v>6</v>
      </c>
      <c r="E24" s="62" t="s">
        <v>7</v>
      </c>
      <c r="F24" s="62" t="s">
        <v>8</v>
      </c>
      <c r="G24" s="62" t="s">
        <v>9</v>
      </c>
      <c r="H24" s="91" t="s">
        <v>16</v>
      </c>
      <c r="I24" s="69" t="s">
        <v>13</v>
      </c>
    </row>
    <row r="25" spans="1:10" ht="17.25" customHeight="1">
      <c r="A25" s="64">
        <v>1</v>
      </c>
      <c r="B25" s="13" t="s">
        <v>99</v>
      </c>
      <c r="C25" s="11" t="s">
        <v>860</v>
      </c>
      <c r="D25" s="14" t="s">
        <v>861</v>
      </c>
      <c r="E25" s="15" t="s">
        <v>862</v>
      </c>
      <c r="F25" s="15" t="s">
        <v>57</v>
      </c>
      <c r="G25" s="15"/>
      <c r="H25" s="86">
        <v>31.91</v>
      </c>
      <c r="I25" s="17" t="s">
        <v>87</v>
      </c>
      <c r="J25" s="123"/>
    </row>
    <row r="26" spans="1:10" ht="17.25" customHeight="1">
      <c r="A26" s="64">
        <v>2</v>
      </c>
      <c r="B26" s="13" t="s">
        <v>56</v>
      </c>
      <c r="C26" s="11" t="s">
        <v>605</v>
      </c>
      <c r="D26" s="14" t="s">
        <v>606</v>
      </c>
      <c r="E26" s="15" t="s">
        <v>594</v>
      </c>
      <c r="F26" s="15" t="s">
        <v>124</v>
      </c>
      <c r="G26" s="15"/>
      <c r="H26" s="86">
        <v>32.27</v>
      </c>
      <c r="I26" s="17" t="s">
        <v>604</v>
      </c>
      <c r="J26" s="123"/>
    </row>
    <row r="27" spans="1:10" ht="17.25" customHeight="1">
      <c r="A27" s="64">
        <v>3</v>
      </c>
      <c r="B27" s="13" t="s">
        <v>384</v>
      </c>
      <c r="C27" s="11" t="s">
        <v>887</v>
      </c>
      <c r="D27" s="14" t="s">
        <v>482</v>
      </c>
      <c r="E27" s="15" t="s">
        <v>882</v>
      </c>
      <c r="F27" s="15" t="s">
        <v>59</v>
      </c>
      <c r="G27" s="15"/>
      <c r="H27" s="86">
        <v>30.06</v>
      </c>
      <c r="I27" s="17" t="s">
        <v>60</v>
      </c>
      <c r="J27" s="123"/>
    </row>
    <row r="28" spans="1:10" ht="17.25" customHeight="1">
      <c r="A28" s="64">
        <v>4</v>
      </c>
      <c r="B28" s="13" t="s">
        <v>951</v>
      </c>
      <c r="C28" s="11" t="s">
        <v>952</v>
      </c>
      <c r="D28" s="14" t="s">
        <v>827</v>
      </c>
      <c r="E28" s="15" t="s">
        <v>24</v>
      </c>
      <c r="F28" s="15" t="s">
        <v>25</v>
      </c>
      <c r="G28" s="15" t="s">
        <v>26</v>
      </c>
      <c r="H28" s="86">
        <v>34.61</v>
      </c>
      <c r="I28" s="17" t="s">
        <v>948</v>
      </c>
      <c r="J28" s="123"/>
    </row>
    <row r="29" spans="2:8" s="18" customFormat="1" ht="16.5" thickBot="1">
      <c r="B29" s="1">
        <v>5</v>
      </c>
      <c r="C29" s="1" t="s">
        <v>971</v>
      </c>
      <c r="D29" s="6"/>
      <c r="E29" s="6"/>
      <c r="F29" s="6"/>
      <c r="G29" s="34"/>
      <c r="H29" s="46"/>
    </row>
    <row r="30" spans="1:9" s="58" customFormat="1" ht="18" customHeight="1" thickBot="1">
      <c r="A30" s="85" t="s">
        <v>409</v>
      </c>
      <c r="B30" s="59" t="s">
        <v>4</v>
      </c>
      <c r="C30" s="60" t="s">
        <v>5</v>
      </c>
      <c r="D30" s="61" t="s">
        <v>6</v>
      </c>
      <c r="E30" s="62" t="s">
        <v>7</v>
      </c>
      <c r="F30" s="62" t="s">
        <v>8</v>
      </c>
      <c r="G30" s="62" t="s">
        <v>9</v>
      </c>
      <c r="H30" s="91" t="s">
        <v>16</v>
      </c>
      <c r="I30" s="69" t="s">
        <v>13</v>
      </c>
    </row>
    <row r="31" spans="1:10" ht="17.25" customHeight="1">
      <c r="A31" s="64">
        <v>1</v>
      </c>
      <c r="B31" s="13" t="s">
        <v>56</v>
      </c>
      <c r="C31" s="11" t="s">
        <v>690</v>
      </c>
      <c r="D31" s="14" t="s">
        <v>691</v>
      </c>
      <c r="E31" s="15" t="s">
        <v>683</v>
      </c>
      <c r="F31" s="15" t="s">
        <v>46</v>
      </c>
      <c r="G31" s="15"/>
      <c r="H31" s="86">
        <v>35.18</v>
      </c>
      <c r="I31" s="17" t="s">
        <v>687</v>
      </c>
      <c r="J31" s="123"/>
    </row>
    <row r="32" spans="1:10" ht="17.25" customHeight="1">
      <c r="A32" s="64">
        <v>2</v>
      </c>
      <c r="B32" s="13" t="s">
        <v>133</v>
      </c>
      <c r="C32" s="11" t="s">
        <v>849</v>
      </c>
      <c r="D32" s="14" t="s">
        <v>201</v>
      </c>
      <c r="E32" s="15" t="s">
        <v>95</v>
      </c>
      <c r="F32" s="15" t="s">
        <v>838</v>
      </c>
      <c r="G32" s="15" t="s">
        <v>839</v>
      </c>
      <c r="H32" s="86">
        <v>32.81</v>
      </c>
      <c r="I32" s="17" t="s">
        <v>98</v>
      </c>
      <c r="J32" s="123"/>
    </row>
    <row r="33" spans="1:10" ht="17.25" customHeight="1">
      <c r="A33" s="64">
        <v>3</v>
      </c>
      <c r="B33" s="13" t="s">
        <v>106</v>
      </c>
      <c r="C33" s="11" t="s">
        <v>318</v>
      </c>
      <c r="D33" s="14" t="s">
        <v>252</v>
      </c>
      <c r="E33" s="15" t="s">
        <v>594</v>
      </c>
      <c r="F33" s="15" t="s">
        <v>124</v>
      </c>
      <c r="G33" s="15"/>
      <c r="H33" s="86">
        <v>32.27</v>
      </c>
      <c r="I33" s="17" t="s">
        <v>604</v>
      </c>
      <c r="J33" s="123"/>
    </row>
    <row r="34" spans="1:10" ht="17.25" customHeight="1">
      <c r="A34" s="64">
        <v>4</v>
      </c>
      <c r="B34" s="13" t="s">
        <v>106</v>
      </c>
      <c r="C34" s="11" t="s">
        <v>688</v>
      </c>
      <c r="D34" s="14" t="s">
        <v>256</v>
      </c>
      <c r="E34" s="15" t="s">
        <v>683</v>
      </c>
      <c r="F34" s="15" t="s">
        <v>46</v>
      </c>
      <c r="G34" s="15"/>
      <c r="H34" s="86">
        <v>32.5</v>
      </c>
      <c r="I34" s="17" t="s">
        <v>687</v>
      </c>
      <c r="J34" s="123"/>
    </row>
    <row r="35" spans="1:10" ht="17.25" customHeight="1">
      <c r="A35" s="126"/>
      <c r="B35" s="134"/>
      <c r="C35" s="135"/>
      <c r="D35" s="136"/>
      <c r="E35" s="137"/>
      <c r="F35" s="137"/>
      <c r="G35" s="137"/>
      <c r="H35" s="139"/>
      <c r="I35" s="138"/>
      <c r="J35" s="141"/>
    </row>
    <row r="36" spans="1:8" s="1" customFormat="1" ht="15.75">
      <c r="A36" s="1" t="s">
        <v>407</v>
      </c>
      <c r="C36" s="6"/>
      <c r="D36" s="7"/>
      <c r="E36" s="7"/>
      <c r="F36" s="7"/>
      <c r="G36" s="8"/>
      <c r="H36" s="9"/>
    </row>
    <row r="37" spans="1:10" s="1" customFormat="1" ht="15.75">
      <c r="A37" s="1" t="s">
        <v>408</v>
      </c>
      <c r="C37" s="6"/>
      <c r="D37" s="7"/>
      <c r="E37" s="7"/>
      <c r="F37" s="8"/>
      <c r="G37" s="8"/>
      <c r="H37" s="9"/>
      <c r="I37" s="9"/>
      <c r="J37" s="16"/>
    </row>
    <row r="38" spans="1:9" s="4" customFormat="1" ht="12" customHeight="1">
      <c r="A38" s="1"/>
      <c r="B38" s="21"/>
      <c r="C38" s="29"/>
      <c r="D38" s="30"/>
      <c r="E38" s="31"/>
      <c r="F38" s="31"/>
      <c r="G38" s="31"/>
      <c r="H38" s="27"/>
      <c r="I38" s="83"/>
    </row>
    <row r="39" spans="2:8" s="18" customFormat="1" ht="15.75">
      <c r="B39" s="1" t="s">
        <v>15</v>
      </c>
      <c r="C39" s="1"/>
      <c r="D39" s="6"/>
      <c r="E39" s="6"/>
      <c r="F39" s="6"/>
      <c r="G39" s="34"/>
      <c r="H39" s="46"/>
    </row>
    <row r="40" spans="2:8" s="18" customFormat="1" ht="16.5" thickBot="1">
      <c r="B40" s="1">
        <v>6</v>
      </c>
      <c r="C40" s="1" t="s">
        <v>971</v>
      </c>
      <c r="D40" s="6"/>
      <c r="E40" s="6"/>
      <c r="F40" s="6"/>
      <c r="G40" s="34"/>
      <c r="H40" s="46"/>
    </row>
    <row r="41" spans="1:9" s="58" customFormat="1" ht="18" customHeight="1" thickBot="1">
      <c r="A41" s="85" t="s">
        <v>409</v>
      </c>
      <c r="B41" s="59" t="s">
        <v>4</v>
      </c>
      <c r="C41" s="60" t="s">
        <v>5</v>
      </c>
      <c r="D41" s="61" t="s">
        <v>6</v>
      </c>
      <c r="E41" s="62" t="s">
        <v>7</v>
      </c>
      <c r="F41" s="62" t="s">
        <v>8</v>
      </c>
      <c r="G41" s="62" t="s">
        <v>9</v>
      </c>
      <c r="H41" s="91" t="s">
        <v>16</v>
      </c>
      <c r="I41" s="69" t="s">
        <v>13</v>
      </c>
    </row>
    <row r="42" spans="1:10" ht="17.25" customHeight="1">
      <c r="A42" s="64">
        <v>1</v>
      </c>
      <c r="B42" s="13" t="s">
        <v>40</v>
      </c>
      <c r="C42" s="11" t="s">
        <v>438</v>
      </c>
      <c r="D42" s="14" t="s">
        <v>162</v>
      </c>
      <c r="E42" s="15" t="s">
        <v>64</v>
      </c>
      <c r="F42" s="15" t="s">
        <v>281</v>
      </c>
      <c r="G42" s="15"/>
      <c r="H42" s="86">
        <v>36.48</v>
      </c>
      <c r="I42" s="17" t="s">
        <v>65</v>
      </c>
      <c r="J42" s="123"/>
    </row>
    <row r="43" spans="1:10" ht="17.25" customHeight="1">
      <c r="A43" s="64">
        <v>2</v>
      </c>
      <c r="B43" s="13" t="s">
        <v>266</v>
      </c>
      <c r="C43" s="11" t="s">
        <v>267</v>
      </c>
      <c r="D43" s="14" t="s">
        <v>268</v>
      </c>
      <c r="E43" s="15" t="s">
        <v>251</v>
      </c>
      <c r="F43" s="15" t="s">
        <v>261</v>
      </c>
      <c r="G43" s="15"/>
      <c r="H43" s="86">
        <v>33.93</v>
      </c>
      <c r="I43" s="17" t="s">
        <v>265</v>
      </c>
      <c r="J43" s="123"/>
    </row>
    <row r="44" spans="1:10" ht="17.25" customHeight="1">
      <c r="A44" s="64">
        <v>3</v>
      </c>
      <c r="B44" s="13" t="s">
        <v>37</v>
      </c>
      <c r="C44" s="11" t="s">
        <v>346</v>
      </c>
      <c r="D44" s="14" t="s">
        <v>347</v>
      </c>
      <c r="E44" s="15" t="s">
        <v>683</v>
      </c>
      <c r="F44" s="15" t="s">
        <v>46</v>
      </c>
      <c r="G44" s="15"/>
      <c r="H44" s="86">
        <v>31.03</v>
      </c>
      <c r="I44" s="17" t="s">
        <v>154</v>
      </c>
      <c r="J44" s="123"/>
    </row>
    <row r="45" spans="1:10" ht="17.25" customHeight="1">
      <c r="A45" s="64">
        <v>4</v>
      </c>
      <c r="B45" s="13" t="s">
        <v>125</v>
      </c>
      <c r="C45" s="11" t="s">
        <v>609</v>
      </c>
      <c r="D45" s="14" t="s">
        <v>610</v>
      </c>
      <c r="E45" s="15" t="s">
        <v>594</v>
      </c>
      <c r="F45" s="15" t="s">
        <v>124</v>
      </c>
      <c r="G45" s="15"/>
      <c r="H45" s="86">
        <v>33.58</v>
      </c>
      <c r="I45" s="17" t="s">
        <v>604</v>
      </c>
      <c r="J45" s="123"/>
    </row>
    <row r="46" spans="2:8" s="18" customFormat="1" ht="16.5" thickBot="1">
      <c r="B46" s="1">
        <v>7</v>
      </c>
      <c r="C46" s="1" t="s">
        <v>971</v>
      </c>
      <c r="D46" s="6"/>
      <c r="E46" s="6"/>
      <c r="F46" s="6"/>
      <c r="G46" s="34"/>
      <c r="H46" s="46"/>
    </row>
    <row r="47" spans="1:9" s="58" customFormat="1" ht="18" customHeight="1" thickBot="1">
      <c r="A47" s="85" t="s">
        <v>409</v>
      </c>
      <c r="B47" s="59" t="s">
        <v>4</v>
      </c>
      <c r="C47" s="60" t="s">
        <v>5</v>
      </c>
      <c r="D47" s="61" t="s">
        <v>6</v>
      </c>
      <c r="E47" s="62" t="s">
        <v>7</v>
      </c>
      <c r="F47" s="62" t="s">
        <v>8</v>
      </c>
      <c r="G47" s="62" t="s">
        <v>9</v>
      </c>
      <c r="H47" s="91" t="s">
        <v>16</v>
      </c>
      <c r="I47" s="69" t="s">
        <v>13</v>
      </c>
    </row>
    <row r="48" spans="1:10" ht="17.25" customHeight="1">
      <c r="A48" s="64">
        <v>1</v>
      </c>
      <c r="B48" s="13" t="s">
        <v>852</v>
      </c>
      <c r="C48" s="11" t="s">
        <v>853</v>
      </c>
      <c r="D48" s="14" t="s">
        <v>830</v>
      </c>
      <c r="E48" s="15" t="s">
        <v>55</v>
      </c>
      <c r="F48" s="15" t="s">
        <v>828</v>
      </c>
      <c r="G48" s="15"/>
      <c r="H48" s="86">
        <v>35.03</v>
      </c>
      <c r="I48" s="17" t="s">
        <v>829</v>
      </c>
      <c r="J48" s="123"/>
    </row>
    <row r="49" spans="1:10" ht="17.25" customHeight="1">
      <c r="A49" s="64">
        <v>2</v>
      </c>
      <c r="B49" s="13" t="s">
        <v>144</v>
      </c>
      <c r="C49" s="11" t="s">
        <v>863</v>
      </c>
      <c r="D49" s="14" t="s">
        <v>479</v>
      </c>
      <c r="E49" s="15" t="s">
        <v>862</v>
      </c>
      <c r="F49" s="15" t="s">
        <v>57</v>
      </c>
      <c r="G49" s="15"/>
      <c r="H49" s="86">
        <v>33.42</v>
      </c>
      <c r="I49" s="17" t="s">
        <v>87</v>
      </c>
      <c r="J49" s="123"/>
    </row>
    <row r="50" spans="1:10" ht="17.25" customHeight="1">
      <c r="A50" s="64">
        <v>3</v>
      </c>
      <c r="B50" s="13" t="s">
        <v>153</v>
      </c>
      <c r="C50" s="11" t="s">
        <v>174</v>
      </c>
      <c r="D50" s="14" t="s">
        <v>377</v>
      </c>
      <c r="E50" s="15" t="s">
        <v>95</v>
      </c>
      <c r="F50" s="15" t="s">
        <v>838</v>
      </c>
      <c r="G50" s="15" t="s">
        <v>839</v>
      </c>
      <c r="H50" s="86">
        <v>32.84</v>
      </c>
      <c r="I50" s="17" t="s">
        <v>98</v>
      </c>
      <c r="J50" s="123"/>
    </row>
    <row r="51" spans="1:10" ht="17.25" customHeight="1">
      <c r="A51" s="64">
        <v>4</v>
      </c>
      <c r="B51" s="13" t="s">
        <v>163</v>
      </c>
      <c r="C51" s="11" t="s">
        <v>618</v>
      </c>
      <c r="D51" s="14" t="s">
        <v>619</v>
      </c>
      <c r="E51" s="15" t="s">
        <v>594</v>
      </c>
      <c r="F51" s="15" t="s">
        <v>124</v>
      </c>
      <c r="G51" s="15"/>
      <c r="H51" s="86">
        <v>33.05</v>
      </c>
      <c r="I51" s="17" t="s">
        <v>604</v>
      </c>
      <c r="J51" s="123"/>
    </row>
    <row r="52" spans="2:8" s="18" customFormat="1" ht="16.5" thickBot="1">
      <c r="B52" s="1">
        <v>8</v>
      </c>
      <c r="C52" s="1" t="s">
        <v>971</v>
      </c>
      <c r="D52" s="6"/>
      <c r="E52" s="6"/>
      <c r="F52" s="6"/>
      <c r="G52" s="34"/>
      <c r="H52" s="46"/>
    </row>
    <row r="53" spans="1:9" s="58" customFormat="1" ht="18" customHeight="1" thickBot="1">
      <c r="A53" s="85" t="s">
        <v>409</v>
      </c>
      <c r="B53" s="59" t="s">
        <v>4</v>
      </c>
      <c r="C53" s="60" t="s">
        <v>5</v>
      </c>
      <c r="D53" s="61" t="s">
        <v>6</v>
      </c>
      <c r="E53" s="62" t="s">
        <v>7</v>
      </c>
      <c r="F53" s="62" t="s">
        <v>8</v>
      </c>
      <c r="G53" s="62" t="s">
        <v>9</v>
      </c>
      <c r="H53" s="91" t="s">
        <v>16</v>
      </c>
      <c r="I53" s="69" t="s">
        <v>13</v>
      </c>
    </row>
    <row r="54" spans="1:10" ht="17.25" customHeight="1">
      <c r="A54" s="64">
        <v>1</v>
      </c>
      <c r="B54" s="13" t="s">
        <v>23</v>
      </c>
      <c r="C54" s="11" t="s">
        <v>573</v>
      </c>
      <c r="D54" s="14" t="s">
        <v>574</v>
      </c>
      <c r="E54" s="15" t="s">
        <v>68</v>
      </c>
      <c r="F54" s="15" t="s">
        <v>189</v>
      </c>
      <c r="G54" s="15"/>
      <c r="H54" s="86">
        <v>37.65</v>
      </c>
      <c r="I54" s="17" t="s">
        <v>69</v>
      </c>
      <c r="J54" s="123"/>
    </row>
    <row r="55" spans="1:10" ht="17.25" customHeight="1">
      <c r="A55" s="64">
        <v>2</v>
      </c>
      <c r="B55" s="13" t="s">
        <v>97</v>
      </c>
      <c r="C55" s="11" t="s">
        <v>517</v>
      </c>
      <c r="D55" s="14" t="s">
        <v>340</v>
      </c>
      <c r="E55" s="15" t="s">
        <v>514</v>
      </c>
      <c r="F55" s="15" t="s">
        <v>515</v>
      </c>
      <c r="G55" s="15"/>
      <c r="H55" s="86">
        <v>35.03</v>
      </c>
      <c r="I55" s="17" t="s">
        <v>516</v>
      </c>
      <c r="J55" s="123"/>
    </row>
    <row r="56" spans="1:10" ht="17.25" customHeight="1">
      <c r="A56" s="64">
        <v>3</v>
      </c>
      <c r="B56" s="13" t="s">
        <v>399</v>
      </c>
      <c r="C56" s="11" t="s">
        <v>572</v>
      </c>
      <c r="D56" s="14" t="s">
        <v>207</v>
      </c>
      <c r="E56" s="15" t="s">
        <v>68</v>
      </c>
      <c r="F56" s="15" t="s">
        <v>189</v>
      </c>
      <c r="G56" s="15"/>
      <c r="H56" s="86">
        <v>34.7</v>
      </c>
      <c r="I56" s="17" t="s">
        <v>69</v>
      </c>
      <c r="J56" s="123"/>
    </row>
    <row r="57" spans="1:10" ht="17.25" customHeight="1">
      <c r="A57" s="64">
        <v>4</v>
      </c>
      <c r="B57" s="13" t="s">
        <v>692</v>
      </c>
      <c r="C57" s="11" t="s">
        <v>693</v>
      </c>
      <c r="D57" s="14" t="s">
        <v>694</v>
      </c>
      <c r="E57" s="15" t="s">
        <v>683</v>
      </c>
      <c r="F57" s="15" t="s">
        <v>46</v>
      </c>
      <c r="G57" s="15"/>
      <c r="H57" s="86" t="s">
        <v>982</v>
      </c>
      <c r="I57" s="17" t="s">
        <v>154</v>
      </c>
      <c r="J57" s="123"/>
    </row>
    <row r="58" spans="2:8" s="18" customFormat="1" ht="16.5" thickBot="1">
      <c r="B58" s="1">
        <v>9</v>
      </c>
      <c r="C58" s="1" t="s">
        <v>971</v>
      </c>
      <c r="D58" s="6"/>
      <c r="E58" s="6"/>
      <c r="F58" s="6"/>
      <c r="G58" s="34"/>
      <c r="H58" s="46"/>
    </row>
    <row r="59" spans="1:9" s="58" customFormat="1" ht="18" customHeight="1" thickBot="1">
      <c r="A59" s="85" t="s">
        <v>409</v>
      </c>
      <c r="B59" s="59" t="s">
        <v>4</v>
      </c>
      <c r="C59" s="60" t="s">
        <v>5</v>
      </c>
      <c r="D59" s="61" t="s">
        <v>6</v>
      </c>
      <c r="E59" s="62" t="s">
        <v>7</v>
      </c>
      <c r="F59" s="62" t="s">
        <v>8</v>
      </c>
      <c r="G59" s="62" t="s">
        <v>9</v>
      </c>
      <c r="H59" s="91" t="s">
        <v>16</v>
      </c>
      <c r="I59" s="69" t="s">
        <v>13</v>
      </c>
    </row>
    <row r="60" spans="1:10" ht="17.25" customHeight="1">
      <c r="A60" s="64">
        <v>1</v>
      </c>
      <c r="B60" s="13" t="s">
        <v>611</v>
      </c>
      <c r="C60" s="11" t="s">
        <v>612</v>
      </c>
      <c r="D60" s="14" t="s">
        <v>613</v>
      </c>
      <c r="E60" s="15" t="s">
        <v>594</v>
      </c>
      <c r="F60" s="15" t="s">
        <v>124</v>
      </c>
      <c r="G60" s="15"/>
      <c r="H60" s="86">
        <v>34.51</v>
      </c>
      <c r="I60" s="17" t="s">
        <v>604</v>
      </c>
      <c r="J60" s="123"/>
    </row>
    <row r="61" spans="1:10" ht="17.25" customHeight="1">
      <c r="A61" s="64">
        <v>2</v>
      </c>
      <c r="B61" s="13" t="s">
        <v>175</v>
      </c>
      <c r="C61" s="11" t="s">
        <v>512</v>
      </c>
      <c r="D61" s="14" t="s">
        <v>518</v>
      </c>
      <c r="E61" s="15" t="s">
        <v>514</v>
      </c>
      <c r="F61" s="15" t="s">
        <v>515</v>
      </c>
      <c r="G61" s="15"/>
      <c r="H61" s="86">
        <v>33.6</v>
      </c>
      <c r="I61" s="17" t="s">
        <v>516</v>
      </c>
      <c r="J61" s="123"/>
    </row>
    <row r="62" spans="1:10" ht="17.25" customHeight="1">
      <c r="A62" s="64">
        <v>3</v>
      </c>
      <c r="B62" s="13" t="s">
        <v>185</v>
      </c>
      <c r="C62" s="11" t="s">
        <v>443</v>
      </c>
      <c r="D62" s="14" t="s">
        <v>444</v>
      </c>
      <c r="E62" s="15" t="s">
        <v>64</v>
      </c>
      <c r="F62" s="15" t="s">
        <v>281</v>
      </c>
      <c r="G62" s="15"/>
      <c r="H62" s="86" t="s">
        <v>982</v>
      </c>
      <c r="I62" s="17" t="s">
        <v>65</v>
      </c>
      <c r="J62" s="123"/>
    </row>
    <row r="63" spans="1:10" ht="17.25" customHeight="1">
      <c r="A63" s="64">
        <v>4</v>
      </c>
      <c r="B63" s="13" t="s">
        <v>578</v>
      </c>
      <c r="C63" s="11" t="s">
        <v>577</v>
      </c>
      <c r="D63" s="14" t="s">
        <v>290</v>
      </c>
      <c r="E63" s="15" t="s">
        <v>68</v>
      </c>
      <c r="F63" s="15" t="s">
        <v>189</v>
      </c>
      <c r="G63" s="15"/>
      <c r="H63" s="86">
        <v>33.86</v>
      </c>
      <c r="I63" s="17" t="s">
        <v>69</v>
      </c>
      <c r="J63" s="123"/>
    </row>
    <row r="64" spans="2:8" s="18" customFormat="1" ht="16.5" thickBot="1">
      <c r="B64" s="1">
        <v>10</v>
      </c>
      <c r="C64" s="1" t="s">
        <v>971</v>
      </c>
      <c r="D64" s="6"/>
      <c r="E64" s="6"/>
      <c r="F64" s="6"/>
      <c r="G64" s="34"/>
      <c r="H64" s="46"/>
    </row>
    <row r="65" spans="1:9" s="58" customFormat="1" ht="18" customHeight="1" thickBot="1">
      <c r="A65" s="85" t="s">
        <v>409</v>
      </c>
      <c r="B65" s="59" t="s">
        <v>4</v>
      </c>
      <c r="C65" s="60" t="s">
        <v>5</v>
      </c>
      <c r="D65" s="61" t="s">
        <v>6</v>
      </c>
      <c r="E65" s="62" t="s">
        <v>7</v>
      </c>
      <c r="F65" s="62" t="s">
        <v>8</v>
      </c>
      <c r="G65" s="62" t="s">
        <v>9</v>
      </c>
      <c r="H65" s="91" t="s">
        <v>16</v>
      </c>
      <c r="I65" s="69" t="s">
        <v>13</v>
      </c>
    </row>
    <row r="66" spans="1:10" ht="17.25" customHeight="1">
      <c r="A66" s="64">
        <v>1</v>
      </c>
      <c r="B66" s="13"/>
      <c r="C66" s="11"/>
      <c r="D66" s="14"/>
      <c r="E66" s="15"/>
      <c r="F66" s="15"/>
      <c r="G66" s="15"/>
      <c r="H66" s="86"/>
      <c r="I66" s="17"/>
      <c r="J66" s="123"/>
    </row>
    <row r="67" spans="1:10" ht="17.25" customHeight="1">
      <c r="A67" s="64">
        <v>2</v>
      </c>
      <c r="B67" s="13" t="s">
        <v>880</v>
      </c>
      <c r="C67" s="11" t="s">
        <v>860</v>
      </c>
      <c r="D67" s="14" t="s">
        <v>864</v>
      </c>
      <c r="E67" s="15" t="s">
        <v>862</v>
      </c>
      <c r="F67" s="15" t="s">
        <v>57</v>
      </c>
      <c r="G67" s="15"/>
      <c r="H67" s="86">
        <v>36</v>
      </c>
      <c r="I67" s="17" t="s">
        <v>87</v>
      </c>
      <c r="J67" s="123"/>
    </row>
    <row r="68" spans="1:10" ht="17.25" customHeight="1">
      <c r="A68" s="64">
        <v>3</v>
      </c>
      <c r="B68" s="13" t="s">
        <v>304</v>
      </c>
      <c r="C68" s="11" t="s">
        <v>843</v>
      </c>
      <c r="D68" s="14" t="s">
        <v>844</v>
      </c>
      <c r="E68" s="15" t="s">
        <v>95</v>
      </c>
      <c r="F68" s="15" t="s">
        <v>838</v>
      </c>
      <c r="G68" s="15" t="s">
        <v>839</v>
      </c>
      <c r="H68" s="86">
        <v>37.1</v>
      </c>
      <c r="I68" s="17" t="s">
        <v>96</v>
      </c>
      <c r="J68" s="123"/>
    </row>
    <row r="69" spans="1:10" ht="17.25" customHeight="1">
      <c r="A69" s="64">
        <v>4</v>
      </c>
      <c r="B69" s="13" t="s">
        <v>173</v>
      </c>
      <c r="C69" s="11" t="s">
        <v>847</v>
      </c>
      <c r="D69" s="14" t="s">
        <v>848</v>
      </c>
      <c r="E69" s="15" t="s">
        <v>95</v>
      </c>
      <c r="F69" s="15" t="s">
        <v>838</v>
      </c>
      <c r="G69" s="15" t="s">
        <v>839</v>
      </c>
      <c r="H69" s="86">
        <v>38.18</v>
      </c>
      <c r="I69" s="17" t="s">
        <v>96</v>
      </c>
      <c r="J69" s="123"/>
    </row>
  </sheetData>
  <sheetProtection/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5.421875" style="21" bestFit="1" customWidth="1"/>
    <col min="4" max="4" width="10.7109375" style="22" customWidth="1"/>
    <col min="5" max="5" width="13.57421875" style="23" bestFit="1" customWidth="1"/>
    <col min="6" max="6" width="12.8515625" style="23" bestFit="1" customWidth="1"/>
    <col min="7" max="7" width="11.28125" style="23" bestFit="1" customWidth="1"/>
    <col min="8" max="8" width="9.140625" style="26" customWidth="1"/>
    <col min="9" max="9" width="7.00390625" style="72" bestFit="1" customWidth="1"/>
    <col min="10" max="10" width="14.8515625" style="4" bestFit="1" customWidth="1"/>
    <col min="11" max="11" width="0" style="21" hidden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spans="1:10" s="4" customFormat="1" ht="12" customHeight="1">
      <c r="A3" s="1"/>
      <c r="B3" s="21"/>
      <c r="C3" s="29"/>
      <c r="D3" s="30"/>
      <c r="E3" s="31"/>
      <c r="F3" s="31"/>
      <c r="G3" s="31"/>
      <c r="H3" s="27"/>
      <c r="I3" s="28"/>
      <c r="J3" s="83"/>
    </row>
    <row r="4" spans="2:9" s="18" customFormat="1" ht="15.75">
      <c r="B4" s="1" t="s">
        <v>15</v>
      </c>
      <c r="C4" s="1"/>
      <c r="D4" s="6"/>
      <c r="E4" s="6"/>
      <c r="F4" s="6"/>
      <c r="G4" s="34"/>
      <c r="H4" s="46"/>
      <c r="I4" s="73"/>
    </row>
    <row r="5" spans="2:9" s="18" customFormat="1" ht="16.5" thickBot="1">
      <c r="B5" s="1"/>
      <c r="C5" s="1"/>
      <c r="D5" s="6"/>
      <c r="E5" s="6"/>
      <c r="F5" s="6"/>
      <c r="G5" s="34"/>
      <c r="H5" s="46"/>
      <c r="I5" s="73"/>
    </row>
    <row r="6" spans="1:10" s="58" customFormat="1" ht="18" customHeight="1" thickBot="1">
      <c r="A6" s="85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91" t="s">
        <v>16</v>
      </c>
      <c r="I6" s="71" t="s">
        <v>12</v>
      </c>
      <c r="J6" s="69" t="s">
        <v>13</v>
      </c>
    </row>
    <row r="7" spans="1:11" ht="17.25" customHeight="1">
      <c r="A7" s="64">
        <v>1</v>
      </c>
      <c r="B7" s="13" t="s">
        <v>538</v>
      </c>
      <c r="C7" s="11" t="s">
        <v>539</v>
      </c>
      <c r="D7" s="14">
        <v>38936</v>
      </c>
      <c r="E7" s="15" t="s">
        <v>90</v>
      </c>
      <c r="F7" s="15" t="s">
        <v>91</v>
      </c>
      <c r="G7" s="15"/>
      <c r="H7" s="86">
        <v>29.97</v>
      </c>
      <c r="I7" s="12" t="str">
        <f aca="true" t="shared" si="0" ref="I7:I35">IF(ISBLANK(H7),"",IF(H7&lt;=25.95,"KSM",IF(H7&lt;=27.35,"I A",IF(H7&lt;=29.24,"II A",IF(H7&lt;=31.74,"III A",IF(H7&lt;=33.74,"I JA",IF(H7&lt;=35.44,"II JA",IF(H7&lt;=36.74,"III JA"))))))))</f>
        <v>III A</v>
      </c>
      <c r="J7" s="17" t="s">
        <v>184</v>
      </c>
      <c r="K7" s="123"/>
    </row>
    <row r="8" spans="1:11" ht="17.25" customHeight="1">
      <c r="A8" s="64">
        <v>2</v>
      </c>
      <c r="B8" s="13" t="s">
        <v>45</v>
      </c>
      <c r="C8" s="11" t="s">
        <v>190</v>
      </c>
      <c r="D8" s="14" t="s">
        <v>187</v>
      </c>
      <c r="E8" s="15" t="s">
        <v>68</v>
      </c>
      <c r="F8" s="15" t="s">
        <v>189</v>
      </c>
      <c r="G8" s="15"/>
      <c r="H8" s="86">
        <v>29.99</v>
      </c>
      <c r="I8" s="12" t="str">
        <f t="shared" si="0"/>
        <v>III A</v>
      </c>
      <c r="J8" s="17" t="s">
        <v>69</v>
      </c>
      <c r="K8" s="130">
        <v>46.54</v>
      </c>
    </row>
    <row r="9" spans="1:11" ht="17.25" customHeight="1">
      <c r="A9" s="64">
        <v>3</v>
      </c>
      <c r="B9" s="13" t="s">
        <v>384</v>
      </c>
      <c r="C9" s="11" t="s">
        <v>887</v>
      </c>
      <c r="D9" s="14" t="s">
        <v>482</v>
      </c>
      <c r="E9" s="15" t="s">
        <v>882</v>
      </c>
      <c r="F9" s="15" t="s">
        <v>59</v>
      </c>
      <c r="G9" s="15"/>
      <c r="H9" s="86">
        <v>30.06</v>
      </c>
      <c r="I9" s="12" t="str">
        <f t="shared" si="0"/>
        <v>III A</v>
      </c>
      <c r="J9" s="17" t="s">
        <v>60</v>
      </c>
      <c r="K9" s="123"/>
    </row>
    <row r="10" spans="1:11" ht="17.25" customHeight="1">
      <c r="A10" s="64">
        <v>4</v>
      </c>
      <c r="B10" s="13" t="s">
        <v>43</v>
      </c>
      <c r="C10" s="11" t="s">
        <v>291</v>
      </c>
      <c r="D10" s="14" t="s">
        <v>191</v>
      </c>
      <c r="E10" s="15" t="s">
        <v>64</v>
      </c>
      <c r="F10" s="15" t="s">
        <v>281</v>
      </c>
      <c r="G10" s="15" t="s">
        <v>39</v>
      </c>
      <c r="H10" s="86">
        <v>30.36</v>
      </c>
      <c r="I10" s="12" t="str">
        <f t="shared" si="0"/>
        <v>III A</v>
      </c>
      <c r="J10" s="17" t="s">
        <v>257</v>
      </c>
      <c r="K10" s="123" t="s">
        <v>445</v>
      </c>
    </row>
    <row r="11" spans="1:11" ht="17.25" customHeight="1">
      <c r="A11" s="64">
        <v>5</v>
      </c>
      <c r="B11" s="13" t="s">
        <v>37</v>
      </c>
      <c r="C11" s="11" t="s">
        <v>346</v>
      </c>
      <c r="D11" s="14" t="s">
        <v>347</v>
      </c>
      <c r="E11" s="15" t="s">
        <v>683</v>
      </c>
      <c r="F11" s="15" t="s">
        <v>46</v>
      </c>
      <c r="G11" s="15"/>
      <c r="H11" s="86">
        <v>31.03</v>
      </c>
      <c r="I11" s="12" t="str">
        <f t="shared" si="0"/>
        <v>III A</v>
      </c>
      <c r="J11" s="17" t="s">
        <v>154</v>
      </c>
      <c r="K11" s="123"/>
    </row>
    <row r="12" spans="1:11" ht="17.25" customHeight="1">
      <c r="A12" s="64">
        <v>6</v>
      </c>
      <c r="B12" s="13" t="s">
        <v>134</v>
      </c>
      <c r="C12" s="11" t="s">
        <v>332</v>
      </c>
      <c r="D12" s="14">
        <v>38371</v>
      </c>
      <c r="E12" s="15" t="s">
        <v>156</v>
      </c>
      <c r="F12" s="15" t="s">
        <v>157</v>
      </c>
      <c r="G12" s="15"/>
      <c r="H12" s="86">
        <v>31.2</v>
      </c>
      <c r="I12" s="12" t="str">
        <f t="shared" si="0"/>
        <v>III A</v>
      </c>
      <c r="J12" s="17" t="s">
        <v>620</v>
      </c>
      <c r="K12" s="123"/>
    </row>
    <row r="13" spans="1:11" ht="17.25" customHeight="1">
      <c r="A13" s="64">
        <v>7</v>
      </c>
      <c r="B13" s="13" t="s">
        <v>173</v>
      </c>
      <c r="C13" s="11" t="s">
        <v>510</v>
      </c>
      <c r="D13" s="14">
        <v>38391</v>
      </c>
      <c r="E13" s="15" t="s">
        <v>76</v>
      </c>
      <c r="F13" s="15" t="s">
        <v>77</v>
      </c>
      <c r="G13" s="15" t="s">
        <v>769</v>
      </c>
      <c r="H13" s="86">
        <v>31.29</v>
      </c>
      <c r="I13" s="12" t="str">
        <f t="shared" si="0"/>
        <v>III A</v>
      </c>
      <c r="J13" s="17" t="s">
        <v>770</v>
      </c>
      <c r="K13" s="123"/>
    </row>
    <row r="14" spans="1:11" ht="17.25" customHeight="1">
      <c r="A14" s="64">
        <v>8</v>
      </c>
      <c r="B14" s="13" t="s">
        <v>99</v>
      </c>
      <c r="C14" s="11" t="s">
        <v>841</v>
      </c>
      <c r="D14" s="14" t="s">
        <v>842</v>
      </c>
      <c r="E14" s="15" t="s">
        <v>95</v>
      </c>
      <c r="F14" s="15" t="s">
        <v>838</v>
      </c>
      <c r="G14" s="15" t="s">
        <v>839</v>
      </c>
      <c r="H14" s="86">
        <v>31.51</v>
      </c>
      <c r="I14" s="12" t="str">
        <f t="shared" si="0"/>
        <v>III A</v>
      </c>
      <c r="J14" s="17" t="s">
        <v>96</v>
      </c>
      <c r="K14" s="123" t="s">
        <v>972</v>
      </c>
    </row>
    <row r="15" spans="1:11" ht="17.25" customHeight="1">
      <c r="A15" s="64">
        <v>9</v>
      </c>
      <c r="B15" s="13" t="s">
        <v>300</v>
      </c>
      <c r="C15" s="11" t="s">
        <v>840</v>
      </c>
      <c r="D15" s="14" t="s">
        <v>389</v>
      </c>
      <c r="E15" s="15" t="s">
        <v>95</v>
      </c>
      <c r="F15" s="15" t="s">
        <v>838</v>
      </c>
      <c r="G15" s="15" t="s">
        <v>839</v>
      </c>
      <c r="H15" s="86">
        <v>31.84</v>
      </c>
      <c r="I15" s="12" t="str">
        <f t="shared" si="0"/>
        <v>I JA</v>
      </c>
      <c r="J15" s="17" t="s">
        <v>96</v>
      </c>
      <c r="K15" s="123" t="s">
        <v>972</v>
      </c>
    </row>
    <row r="16" spans="1:11" ht="17.25" customHeight="1">
      <c r="A16" s="64">
        <v>10</v>
      </c>
      <c r="B16" s="13" t="s">
        <v>37</v>
      </c>
      <c r="C16" s="11" t="s">
        <v>607</v>
      </c>
      <c r="D16" s="14" t="s">
        <v>608</v>
      </c>
      <c r="E16" s="15" t="s">
        <v>594</v>
      </c>
      <c r="F16" s="15" t="s">
        <v>124</v>
      </c>
      <c r="G16" s="15"/>
      <c r="H16" s="86">
        <v>31.91</v>
      </c>
      <c r="I16" s="12" t="str">
        <f t="shared" si="0"/>
        <v>I JA</v>
      </c>
      <c r="J16" s="17" t="s">
        <v>604</v>
      </c>
      <c r="K16" s="130">
        <v>47.86</v>
      </c>
    </row>
    <row r="17" spans="1:11" ht="17.25" customHeight="1">
      <c r="A17" s="64">
        <v>10</v>
      </c>
      <c r="B17" s="13" t="s">
        <v>99</v>
      </c>
      <c r="C17" s="11" t="s">
        <v>860</v>
      </c>
      <c r="D17" s="14" t="s">
        <v>861</v>
      </c>
      <c r="E17" s="15" t="s">
        <v>862</v>
      </c>
      <c r="F17" s="15" t="s">
        <v>57</v>
      </c>
      <c r="G17" s="15"/>
      <c r="H17" s="86">
        <v>31.91</v>
      </c>
      <c r="I17" s="12" t="str">
        <f t="shared" si="0"/>
        <v>I JA</v>
      </c>
      <c r="J17" s="17" t="s">
        <v>87</v>
      </c>
      <c r="K17" s="123"/>
    </row>
    <row r="18" spans="1:11" ht="17.25" customHeight="1">
      <c r="A18" s="64">
        <v>12</v>
      </c>
      <c r="B18" s="13" t="s">
        <v>56</v>
      </c>
      <c r="C18" s="11" t="s">
        <v>605</v>
      </c>
      <c r="D18" s="14" t="s">
        <v>606</v>
      </c>
      <c r="E18" s="15" t="s">
        <v>594</v>
      </c>
      <c r="F18" s="15" t="s">
        <v>124</v>
      </c>
      <c r="G18" s="15"/>
      <c r="H18" s="86">
        <v>32.27</v>
      </c>
      <c r="I18" s="12" t="str">
        <f t="shared" si="0"/>
        <v>I JA</v>
      </c>
      <c r="J18" s="17" t="s">
        <v>604</v>
      </c>
      <c r="K18" s="123"/>
    </row>
    <row r="19" spans="1:11" ht="17.25" customHeight="1">
      <c r="A19" s="64">
        <v>12</v>
      </c>
      <c r="B19" s="13" t="s">
        <v>106</v>
      </c>
      <c r="C19" s="11" t="s">
        <v>318</v>
      </c>
      <c r="D19" s="14" t="s">
        <v>252</v>
      </c>
      <c r="E19" s="15" t="s">
        <v>594</v>
      </c>
      <c r="F19" s="15" t="s">
        <v>124</v>
      </c>
      <c r="G19" s="15"/>
      <c r="H19" s="86">
        <v>32.27</v>
      </c>
      <c r="I19" s="12" t="str">
        <f t="shared" si="0"/>
        <v>I JA</v>
      </c>
      <c r="J19" s="17" t="s">
        <v>604</v>
      </c>
      <c r="K19" s="123"/>
    </row>
    <row r="20" spans="1:11" ht="17.25" customHeight="1">
      <c r="A20" s="64">
        <v>14</v>
      </c>
      <c r="B20" s="13" t="s">
        <v>106</v>
      </c>
      <c r="C20" s="11" t="s">
        <v>688</v>
      </c>
      <c r="D20" s="14" t="s">
        <v>256</v>
      </c>
      <c r="E20" s="15" t="s">
        <v>683</v>
      </c>
      <c r="F20" s="15" t="s">
        <v>46</v>
      </c>
      <c r="G20" s="15"/>
      <c r="H20" s="86">
        <v>32.5</v>
      </c>
      <c r="I20" s="12" t="str">
        <f t="shared" si="0"/>
        <v>I JA</v>
      </c>
      <c r="J20" s="17" t="s">
        <v>687</v>
      </c>
      <c r="K20" s="123"/>
    </row>
    <row r="21" spans="1:11" ht="17.25" customHeight="1">
      <c r="A21" s="64">
        <v>15</v>
      </c>
      <c r="B21" s="13" t="s">
        <v>197</v>
      </c>
      <c r="C21" s="11" t="s">
        <v>752</v>
      </c>
      <c r="D21" s="14">
        <v>38711</v>
      </c>
      <c r="E21" s="15" t="s">
        <v>47</v>
      </c>
      <c r="F21" s="15" t="s">
        <v>48</v>
      </c>
      <c r="G21" s="15"/>
      <c r="H21" s="86">
        <v>32.58</v>
      </c>
      <c r="I21" s="12" t="str">
        <f t="shared" si="0"/>
        <v>I JA</v>
      </c>
      <c r="J21" s="17" t="s">
        <v>49</v>
      </c>
      <c r="K21" s="123"/>
    </row>
    <row r="22" spans="1:11" ht="17.25" customHeight="1">
      <c r="A22" s="64">
        <v>16</v>
      </c>
      <c r="B22" s="13" t="s">
        <v>579</v>
      </c>
      <c r="C22" s="11" t="s">
        <v>580</v>
      </c>
      <c r="D22" s="14">
        <v>38859</v>
      </c>
      <c r="E22" s="15" t="s">
        <v>120</v>
      </c>
      <c r="F22" s="15" t="s">
        <v>121</v>
      </c>
      <c r="G22" s="15"/>
      <c r="H22" s="86">
        <v>32.61</v>
      </c>
      <c r="I22" s="12" t="str">
        <f t="shared" si="0"/>
        <v>I JA</v>
      </c>
      <c r="J22" s="17" t="s">
        <v>167</v>
      </c>
      <c r="K22" s="123"/>
    </row>
    <row r="23" spans="1:11" ht="17.25" customHeight="1">
      <c r="A23" s="64">
        <v>17</v>
      </c>
      <c r="B23" s="13" t="s">
        <v>133</v>
      </c>
      <c r="C23" s="11" t="s">
        <v>849</v>
      </c>
      <c r="D23" s="14" t="s">
        <v>201</v>
      </c>
      <c r="E23" s="15" t="s">
        <v>95</v>
      </c>
      <c r="F23" s="15" t="s">
        <v>838</v>
      </c>
      <c r="G23" s="15" t="s">
        <v>839</v>
      </c>
      <c r="H23" s="86">
        <v>32.81</v>
      </c>
      <c r="I23" s="12" t="str">
        <f t="shared" si="0"/>
        <v>I JA</v>
      </c>
      <c r="J23" s="17" t="s">
        <v>98</v>
      </c>
      <c r="K23" s="123"/>
    </row>
    <row r="24" spans="1:11" ht="17.25" customHeight="1">
      <c r="A24" s="64">
        <v>18</v>
      </c>
      <c r="B24" s="13" t="s">
        <v>153</v>
      </c>
      <c r="C24" s="11" t="s">
        <v>174</v>
      </c>
      <c r="D24" s="14" t="s">
        <v>377</v>
      </c>
      <c r="E24" s="15" t="s">
        <v>95</v>
      </c>
      <c r="F24" s="15" t="s">
        <v>838</v>
      </c>
      <c r="G24" s="15" t="s">
        <v>839</v>
      </c>
      <c r="H24" s="86">
        <v>32.84</v>
      </c>
      <c r="I24" s="12" t="str">
        <f t="shared" si="0"/>
        <v>I JA</v>
      </c>
      <c r="J24" s="17" t="s">
        <v>98</v>
      </c>
      <c r="K24" s="123"/>
    </row>
    <row r="25" spans="1:11" ht="17.25" customHeight="1">
      <c r="A25" s="64">
        <v>19</v>
      </c>
      <c r="B25" s="13" t="s">
        <v>163</v>
      </c>
      <c r="C25" s="11" t="s">
        <v>618</v>
      </c>
      <c r="D25" s="14" t="s">
        <v>619</v>
      </c>
      <c r="E25" s="15" t="s">
        <v>594</v>
      </c>
      <c r="F25" s="15" t="s">
        <v>124</v>
      </c>
      <c r="G25" s="15"/>
      <c r="H25" s="86">
        <v>33.05</v>
      </c>
      <c r="I25" s="12" t="str">
        <f t="shared" si="0"/>
        <v>I JA</v>
      </c>
      <c r="J25" s="17" t="s">
        <v>604</v>
      </c>
      <c r="K25" s="123"/>
    </row>
    <row r="26" spans="1:11" ht="17.25" customHeight="1">
      <c r="A26" s="64">
        <v>20</v>
      </c>
      <c r="B26" s="13" t="s">
        <v>144</v>
      </c>
      <c r="C26" s="11" t="s">
        <v>863</v>
      </c>
      <c r="D26" s="14" t="s">
        <v>479</v>
      </c>
      <c r="E26" s="15" t="s">
        <v>862</v>
      </c>
      <c r="F26" s="15" t="s">
        <v>57</v>
      </c>
      <c r="G26" s="15"/>
      <c r="H26" s="86">
        <v>33.42</v>
      </c>
      <c r="I26" s="12" t="str">
        <f t="shared" si="0"/>
        <v>I JA</v>
      </c>
      <c r="J26" s="17" t="s">
        <v>87</v>
      </c>
      <c r="K26" s="123"/>
    </row>
    <row r="27" spans="1:11" ht="17.25" customHeight="1">
      <c r="A27" s="64">
        <v>21</v>
      </c>
      <c r="B27" s="13" t="s">
        <v>125</v>
      </c>
      <c r="C27" s="11" t="s">
        <v>609</v>
      </c>
      <c r="D27" s="14" t="s">
        <v>610</v>
      </c>
      <c r="E27" s="15" t="s">
        <v>594</v>
      </c>
      <c r="F27" s="15" t="s">
        <v>124</v>
      </c>
      <c r="G27" s="15"/>
      <c r="H27" s="86">
        <v>33.58</v>
      </c>
      <c r="I27" s="12" t="str">
        <f t="shared" si="0"/>
        <v>I JA</v>
      </c>
      <c r="J27" s="17" t="s">
        <v>604</v>
      </c>
      <c r="K27" s="123"/>
    </row>
    <row r="28" spans="1:11" ht="17.25" customHeight="1">
      <c r="A28" s="64">
        <v>22</v>
      </c>
      <c r="B28" s="13" t="s">
        <v>175</v>
      </c>
      <c r="C28" s="11" t="s">
        <v>512</v>
      </c>
      <c r="D28" s="14" t="s">
        <v>518</v>
      </c>
      <c r="E28" s="15" t="s">
        <v>514</v>
      </c>
      <c r="F28" s="15" t="s">
        <v>515</v>
      </c>
      <c r="G28" s="15"/>
      <c r="H28" s="86">
        <v>33.6</v>
      </c>
      <c r="I28" s="12" t="str">
        <f t="shared" si="0"/>
        <v>I JA</v>
      </c>
      <c r="J28" s="17" t="s">
        <v>516</v>
      </c>
      <c r="K28" s="123"/>
    </row>
    <row r="29" spans="1:11" ht="17.25" customHeight="1">
      <c r="A29" s="64">
        <v>23</v>
      </c>
      <c r="B29" s="13" t="s">
        <v>578</v>
      </c>
      <c r="C29" s="11" t="s">
        <v>577</v>
      </c>
      <c r="D29" s="14" t="s">
        <v>290</v>
      </c>
      <c r="E29" s="15" t="s">
        <v>68</v>
      </c>
      <c r="F29" s="15" t="s">
        <v>189</v>
      </c>
      <c r="G29" s="15"/>
      <c r="H29" s="86">
        <v>33.86</v>
      </c>
      <c r="I29" s="12" t="str">
        <f t="shared" si="0"/>
        <v>II JA</v>
      </c>
      <c r="J29" s="17" t="s">
        <v>69</v>
      </c>
      <c r="K29" s="123"/>
    </row>
    <row r="30" spans="1:11" ht="17.25" customHeight="1">
      <c r="A30" s="64">
        <v>24</v>
      </c>
      <c r="B30" s="13" t="s">
        <v>266</v>
      </c>
      <c r="C30" s="11" t="s">
        <v>267</v>
      </c>
      <c r="D30" s="14" t="s">
        <v>268</v>
      </c>
      <c r="E30" s="15" t="s">
        <v>251</v>
      </c>
      <c r="F30" s="15" t="s">
        <v>261</v>
      </c>
      <c r="G30" s="15"/>
      <c r="H30" s="86">
        <v>33.93</v>
      </c>
      <c r="I30" s="12" t="str">
        <f t="shared" si="0"/>
        <v>II JA</v>
      </c>
      <c r="J30" s="17" t="s">
        <v>265</v>
      </c>
      <c r="K30" s="123"/>
    </row>
    <row r="31" spans="1:11" ht="17.25" customHeight="1">
      <c r="A31" s="64">
        <v>25</v>
      </c>
      <c r="B31" s="13" t="s">
        <v>468</v>
      </c>
      <c r="C31" s="11" t="s">
        <v>459</v>
      </c>
      <c r="D31" s="14">
        <v>38397</v>
      </c>
      <c r="E31" s="15" t="s">
        <v>453</v>
      </c>
      <c r="F31" s="15" t="s">
        <v>454</v>
      </c>
      <c r="G31" s="15"/>
      <c r="H31" s="86">
        <v>34.05</v>
      </c>
      <c r="I31" s="12" t="str">
        <f t="shared" si="0"/>
        <v>II JA</v>
      </c>
      <c r="J31" s="17" t="s">
        <v>119</v>
      </c>
      <c r="K31" s="123"/>
    </row>
    <row r="32" spans="1:11" ht="17.25" customHeight="1">
      <c r="A32" s="64">
        <v>26</v>
      </c>
      <c r="B32" s="13" t="s">
        <v>611</v>
      </c>
      <c r="C32" s="11" t="s">
        <v>612</v>
      </c>
      <c r="D32" s="14" t="s">
        <v>613</v>
      </c>
      <c r="E32" s="15" t="s">
        <v>594</v>
      </c>
      <c r="F32" s="15" t="s">
        <v>124</v>
      </c>
      <c r="G32" s="15"/>
      <c r="H32" s="86">
        <v>34.51</v>
      </c>
      <c r="I32" s="12" t="str">
        <f t="shared" si="0"/>
        <v>II JA</v>
      </c>
      <c r="J32" s="17" t="s">
        <v>604</v>
      </c>
      <c r="K32" s="123"/>
    </row>
    <row r="33" spans="1:11" ht="17.25" customHeight="1">
      <c r="A33" s="64">
        <v>27</v>
      </c>
      <c r="B33" s="13" t="s">
        <v>951</v>
      </c>
      <c r="C33" s="11" t="s">
        <v>952</v>
      </c>
      <c r="D33" s="14" t="s">
        <v>827</v>
      </c>
      <c r="E33" s="15" t="s">
        <v>24</v>
      </c>
      <c r="F33" s="15" t="s">
        <v>25</v>
      </c>
      <c r="G33" s="15" t="s">
        <v>26</v>
      </c>
      <c r="H33" s="86">
        <v>34.61</v>
      </c>
      <c r="I33" s="12" t="str">
        <f t="shared" si="0"/>
        <v>II JA</v>
      </c>
      <c r="J33" s="17" t="s">
        <v>948</v>
      </c>
      <c r="K33" s="123"/>
    </row>
    <row r="34" spans="1:11" ht="17.25" customHeight="1">
      <c r="A34" s="64">
        <v>28</v>
      </c>
      <c r="B34" s="13" t="s">
        <v>399</v>
      </c>
      <c r="C34" s="11" t="s">
        <v>572</v>
      </c>
      <c r="D34" s="14" t="s">
        <v>207</v>
      </c>
      <c r="E34" s="15" t="s">
        <v>68</v>
      </c>
      <c r="F34" s="15" t="s">
        <v>189</v>
      </c>
      <c r="G34" s="15"/>
      <c r="H34" s="86">
        <v>34.7</v>
      </c>
      <c r="I34" s="12" t="str">
        <f t="shared" si="0"/>
        <v>II JA</v>
      </c>
      <c r="J34" s="17" t="s">
        <v>69</v>
      </c>
      <c r="K34" s="123"/>
    </row>
    <row r="35" spans="1:11" ht="17.25" customHeight="1">
      <c r="A35" s="64">
        <v>29</v>
      </c>
      <c r="B35" s="13" t="s">
        <v>852</v>
      </c>
      <c r="C35" s="11" t="s">
        <v>853</v>
      </c>
      <c r="D35" s="14" t="s">
        <v>830</v>
      </c>
      <c r="E35" s="15" t="s">
        <v>55</v>
      </c>
      <c r="F35" s="15" t="s">
        <v>828</v>
      </c>
      <c r="G35" s="15"/>
      <c r="H35" s="86">
        <v>35.03</v>
      </c>
      <c r="I35" s="12" t="str">
        <f t="shared" si="0"/>
        <v>II JA</v>
      </c>
      <c r="J35" s="17" t="s">
        <v>829</v>
      </c>
      <c r="K35" s="123"/>
    </row>
    <row r="36" spans="1:8" s="1" customFormat="1" ht="15.75">
      <c r="A36" s="1" t="s">
        <v>407</v>
      </c>
      <c r="C36" s="6"/>
      <c r="D36" s="7"/>
      <c r="E36" s="7"/>
      <c r="F36" s="7"/>
      <c r="G36" s="8"/>
      <c r="H36" s="9"/>
    </row>
    <row r="37" spans="1:11" s="1" customFormat="1" ht="15.75">
      <c r="A37" s="1" t="s">
        <v>408</v>
      </c>
      <c r="C37" s="6"/>
      <c r="D37" s="7"/>
      <c r="E37" s="7"/>
      <c r="F37" s="8"/>
      <c r="G37" s="8"/>
      <c r="H37" s="9"/>
      <c r="I37" s="9"/>
      <c r="J37" s="9"/>
      <c r="K37" s="16"/>
    </row>
    <row r="38" spans="1:10" s="4" customFormat="1" ht="12" customHeight="1">
      <c r="A38" s="1"/>
      <c r="B38" s="21"/>
      <c r="C38" s="29"/>
      <c r="D38" s="30"/>
      <c r="E38" s="31"/>
      <c r="F38" s="31"/>
      <c r="G38" s="31"/>
      <c r="H38" s="27"/>
      <c r="I38" s="28"/>
      <c r="J38" s="83"/>
    </row>
    <row r="39" spans="2:9" s="18" customFormat="1" ht="15.75">
      <c r="B39" s="1" t="s">
        <v>15</v>
      </c>
      <c r="C39" s="1"/>
      <c r="D39" s="6"/>
      <c r="E39" s="6"/>
      <c r="F39" s="6"/>
      <c r="G39" s="34"/>
      <c r="H39" s="46"/>
      <c r="I39" s="73"/>
    </row>
    <row r="40" spans="2:9" s="18" customFormat="1" ht="16.5" thickBot="1">
      <c r="B40" s="1"/>
      <c r="C40" s="1"/>
      <c r="D40" s="6"/>
      <c r="E40" s="6"/>
      <c r="F40" s="6"/>
      <c r="G40" s="34"/>
      <c r="H40" s="46"/>
      <c r="I40" s="73"/>
    </row>
    <row r="41" spans="1:10" s="58" customFormat="1" ht="18" customHeight="1" thickBot="1">
      <c r="A41" s="85" t="s">
        <v>973</v>
      </c>
      <c r="B41" s="59" t="s">
        <v>4</v>
      </c>
      <c r="C41" s="60" t="s">
        <v>5</v>
      </c>
      <c r="D41" s="61" t="s">
        <v>6</v>
      </c>
      <c r="E41" s="62" t="s">
        <v>7</v>
      </c>
      <c r="F41" s="62" t="s">
        <v>8</v>
      </c>
      <c r="G41" s="62" t="s">
        <v>9</v>
      </c>
      <c r="H41" s="91" t="s">
        <v>16</v>
      </c>
      <c r="I41" s="71" t="s">
        <v>12</v>
      </c>
      <c r="J41" s="69" t="s">
        <v>13</v>
      </c>
    </row>
    <row r="42" spans="1:11" ht="17.25" customHeight="1">
      <c r="A42" s="64">
        <v>29</v>
      </c>
      <c r="B42" s="13" t="s">
        <v>97</v>
      </c>
      <c r="C42" s="11" t="s">
        <v>517</v>
      </c>
      <c r="D42" s="14" t="s">
        <v>340</v>
      </c>
      <c r="E42" s="15" t="s">
        <v>514</v>
      </c>
      <c r="F42" s="15" t="s">
        <v>515</v>
      </c>
      <c r="G42" s="15"/>
      <c r="H42" s="86">
        <v>35.03</v>
      </c>
      <c r="I42" s="12" t="str">
        <f aca="true" t="shared" si="1" ref="I42:I51">IF(ISBLANK(H42),"",IF(H42&lt;=25.95,"KSM",IF(H42&lt;=27.35,"I A",IF(H42&lt;=29.24,"II A",IF(H42&lt;=31.74,"III A",IF(H42&lt;=33.74,"I JA",IF(H42&lt;=35.44,"II JA",IF(H42&lt;=36.74,"III JA"))))))))</f>
        <v>II JA</v>
      </c>
      <c r="J42" s="17" t="s">
        <v>516</v>
      </c>
      <c r="K42" s="123"/>
    </row>
    <row r="43" spans="1:11" ht="17.25" customHeight="1">
      <c r="A43" s="64">
        <v>31</v>
      </c>
      <c r="B43" s="13" t="s">
        <v>56</v>
      </c>
      <c r="C43" s="11" t="s">
        <v>690</v>
      </c>
      <c r="D43" s="14" t="s">
        <v>691</v>
      </c>
      <c r="E43" s="15" t="s">
        <v>683</v>
      </c>
      <c r="F43" s="15" t="s">
        <v>46</v>
      </c>
      <c r="G43" s="15"/>
      <c r="H43" s="86">
        <v>35.18</v>
      </c>
      <c r="I43" s="12" t="str">
        <f t="shared" si="1"/>
        <v>II JA</v>
      </c>
      <c r="J43" s="17" t="s">
        <v>687</v>
      </c>
      <c r="K43" s="123"/>
    </row>
    <row r="44" spans="1:11" ht="17.25" customHeight="1">
      <c r="A44" s="64">
        <v>32</v>
      </c>
      <c r="B44" s="13" t="s">
        <v>880</v>
      </c>
      <c r="C44" s="11" t="s">
        <v>860</v>
      </c>
      <c r="D44" s="14" t="s">
        <v>864</v>
      </c>
      <c r="E44" s="15" t="s">
        <v>862</v>
      </c>
      <c r="F44" s="15" t="s">
        <v>57</v>
      </c>
      <c r="G44" s="15"/>
      <c r="H44" s="86">
        <v>36</v>
      </c>
      <c r="I44" s="12" t="str">
        <f t="shared" si="1"/>
        <v>III JA</v>
      </c>
      <c r="J44" s="17" t="s">
        <v>87</v>
      </c>
      <c r="K44" s="123"/>
    </row>
    <row r="45" spans="1:11" ht="17.25" customHeight="1">
      <c r="A45" s="64">
        <v>33</v>
      </c>
      <c r="B45" s="13" t="s">
        <v>40</v>
      </c>
      <c r="C45" s="11" t="s">
        <v>438</v>
      </c>
      <c r="D45" s="14" t="s">
        <v>162</v>
      </c>
      <c r="E45" s="15" t="s">
        <v>64</v>
      </c>
      <c r="F45" s="15" t="s">
        <v>281</v>
      </c>
      <c r="G45" s="15"/>
      <c r="H45" s="86">
        <v>36.48</v>
      </c>
      <c r="I45" s="12" t="str">
        <f t="shared" si="1"/>
        <v>III JA</v>
      </c>
      <c r="J45" s="17" t="s">
        <v>65</v>
      </c>
      <c r="K45" s="123"/>
    </row>
    <row r="46" spans="1:11" ht="17.25" customHeight="1">
      <c r="A46" s="64">
        <v>34</v>
      </c>
      <c r="B46" s="13" t="s">
        <v>753</v>
      </c>
      <c r="C46" s="11" t="s">
        <v>754</v>
      </c>
      <c r="D46" s="14">
        <v>38718</v>
      </c>
      <c r="E46" s="15" t="s">
        <v>47</v>
      </c>
      <c r="F46" s="15" t="s">
        <v>48</v>
      </c>
      <c r="G46" s="15"/>
      <c r="H46" s="86">
        <v>36.91</v>
      </c>
      <c r="I46" s="124" t="b">
        <f t="shared" si="1"/>
        <v>0</v>
      </c>
      <c r="J46" s="17" t="s">
        <v>246</v>
      </c>
      <c r="K46" s="123"/>
    </row>
    <row r="47" spans="1:11" ht="17.25" customHeight="1">
      <c r="A47" s="64">
        <v>35</v>
      </c>
      <c r="B47" s="13" t="s">
        <v>304</v>
      </c>
      <c r="C47" s="11" t="s">
        <v>843</v>
      </c>
      <c r="D47" s="14" t="s">
        <v>844</v>
      </c>
      <c r="E47" s="15" t="s">
        <v>95</v>
      </c>
      <c r="F47" s="15" t="s">
        <v>838</v>
      </c>
      <c r="G47" s="15" t="s">
        <v>839</v>
      </c>
      <c r="H47" s="86">
        <v>37.1</v>
      </c>
      <c r="I47" s="124" t="b">
        <f t="shared" si="1"/>
        <v>0</v>
      </c>
      <c r="J47" s="17" t="s">
        <v>96</v>
      </c>
      <c r="K47" s="123"/>
    </row>
    <row r="48" spans="1:11" ht="17.25" customHeight="1">
      <c r="A48" s="64">
        <v>36</v>
      </c>
      <c r="B48" s="13" t="s">
        <v>23</v>
      </c>
      <c r="C48" s="11" t="s">
        <v>573</v>
      </c>
      <c r="D48" s="14" t="s">
        <v>574</v>
      </c>
      <c r="E48" s="15" t="s">
        <v>68</v>
      </c>
      <c r="F48" s="15" t="s">
        <v>189</v>
      </c>
      <c r="G48" s="15"/>
      <c r="H48" s="86">
        <v>37.65</v>
      </c>
      <c r="I48" s="124" t="b">
        <f t="shared" si="1"/>
        <v>0</v>
      </c>
      <c r="J48" s="17" t="s">
        <v>69</v>
      </c>
      <c r="K48" s="123"/>
    </row>
    <row r="49" spans="1:11" ht="17.25" customHeight="1">
      <c r="A49" s="64">
        <v>37</v>
      </c>
      <c r="B49" s="13" t="s">
        <v>173</v>
      </c>
      <c r="C49" s="11" t="s">
        <v>847</v>
      </c>
      <c r="D49" s="14" t="s">
        <v>848</v>
      </c>
      <c r="E49" s="15" t="s">
        <v>95</v>
      </c>
      <c r="F49" s="15" t="s">
        <v>838</v>
      </c>
      <c r="G49" s="15" t="s">
        <v>839</v>
      </c>
      <c r="H49" s="86">
        <v>38.18</v>
      </c>
      <c r="I49" s="124" t="b">
        <f t="shared" si="1"/>
        <v>0</v>
      </c>
      <c r="J49" s="17" t="s">
        <v>96</v>
      </c>
      <c r="K49" s="123"/>
    </row>
    <row r="50" spans="1:11" ht="17.25" customHeight="1">
      <c r="A50" s="64">
        <v>38</v>
      </c>
      <c r="B50" s="13" t="s">
        <v>692</v>
      </c>
      <c r="C50" s="11" t="s">
        <v>693</v>
      </c>
      <c r="D50" s="14" t="s">
        <v>694</v>
      </c>
      <c r="E50" s="15" t="s">
        <v>683</v>
      </c>
      <c r="F50" s="15" t="s">
        <v>46</v>
      </c>
      <c r="G50" s="15"/>
      <c r="H50" s="86" t="s">
        <v>982</v>
      </c>
      <c r="I50" s="124" t="b">
        <f t="shared" si="1"/>
        <v>0</v>
      </c>
      <c r="J50" s="17" t="s">
        <v>154</v>
      </c>
      <c r="K50" s="123"/>
    </row>
    <row r="51" spans="1:11" ht="17.25" customHeight="1">
      <c r="A51" s="64">
        <v>39</v>
      </c>
      <c r="B51" s="13" t="s">
        <v>185</v>
      </c>
      <c r="C51" s="11" t="s">
        <v>443</v>
      </c>
      <c r="D51" s="14" t="s">
        <v>444</v>
      </c>
      <c r="E51" s="15" t="s">
        <v>64</v>
      </c>
      <c r="F51" s="15" t="s">
        <v>281</v>
      </c>
      <c r="G51" s="15"/>
      <c r="H51" s="86" t="s">
        <v>982</v>
      </c>
      <c r="I51" s="124" t="b">
        <f t="shared" si="1"/>
        <v>0</v>
      </c>
      <c r="J51" s="17" t="s">
        <v>65</v>
      </c>
      <c r="K51" s="123"/>
    </row>
  </sheetData>
  <sheetProtection/>
  <printOptions horizontalCentered="1"/>
  <pageMargins left="0.15748031496062992" right="0.15748031496062992" top="0.2362204724409449" bottom="0.15748031496062992" header="0.2362204724409449" footer="0.1574803149606299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2.00390625" style="21" customWidth="1"/>
    <col min="4" max="4" width="10.7109375" style="22" customWidth="1"/>
    <col min="5" max="5" width="13.57421875" style="23" bestFit="1" customWidth="1"/>
    <col min="6" max="6" width="12.8515625" style="23" bestFit="1" customWidth="1"/>
    <col min="7" max="7" width="11.28125" style="23" bestFit="1" customWidth="1"/>
    <col min="8" max="8" width="9.140625" style="26" customWidth="1"/>
    <col min="9" max="9" width="12.00390625" style="90" bestFit="1" customWidth="1"/>
    <col min="10" max="10" width="0" style="21" hidden="1" customWidth="1"/>
    <col min="11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0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16"/>
    </row>
    <row r="3" ht="12.75">
      <c r="B3" s="29"/>
    </row>
    <row r="4" spans="2:9" s="18" customFormat="1" ht="15.75">
      <c r="B4" s="1" t="s">
        <v>17</v>
      </c>
      <c r="C4" s="1"/>
      <c r="D4" s="6"/>
      <c r="E4" s="6"/>
      <c r="F4" s="6"/>
      <c r="G4" s="34"/>
      <c r="H4" s="46"/>
      <c r="I4" s="9"/>
    </row>
    <row r="5" spans="2:8" s="18" customFormat="1" ht="16.5" thickBot="1">
      <c r="B5" s="1">
        <v>1</v>
      </c>
      <c r="C5" s="1" t="s">
        <v>971</v>
      </c>
      <c r="D5" s="6"/>
      <c r="E5" s="6"/>
      <c r="F5" s="6"/>
      <c r="G5" s="34"/>
      <c r="H5" s="46"/>
    </row>
    <row r="6" spans="1:9" s="58" customFormat="1" ht="18" customHeight="1" thickBot="1">
      <c r="A6" s="85" t="s">
        <v>409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91" t="s">
        <v>16</v>
      </c>
      <c r="I6" s="69" t="s">
        <v>13</v>
      </c>
    </row>
    <row r="7" spans="1:10" ht="16.5" customHeight="1">
      <c r="A7" s="64">
        <v>1</v>
      </c>
      <c r="B7" s="13" t="s">
        <v>222</v>
      </c>
      <c r="C7" s="11" t="s">
        <v>867</v>
      </c>
      <c r="D7" s="14" t="s">
        <v>868</v>
      </c>
      <c r="E7" s="15" t="s">
        <v>862</v>
      </c>
      <c r="F7" s="15" t="s">
        <v>57</v>
      </c>
      <c r="G7" s="15"/>
      <c r="H7" s="92">
        <v>28.81</v>
      </c>
      <c r="I7" s="17" t="s">
        <v>83</v>
      </c>
      <c r="J7" s="130">
        <v>48.29</v>
      </c>
    </row>
    <row r="8" spans="1:10" ht="16.5" customHeight="1">
      <c r="A8" s="64">
        <v>2</v>
      </c>
      <c r="B8" s="13" t="s">
        <v>348</v>
      </c>
      <c r="C8" s="11" t="s">
        <v>349</v>
      </c>
      <c r="D8" s="14" t="s">
        <v>350</v>
      </c>
      <c r="E8" s="15" t="s">
        <v>683</v>
      </c>
      <c r="F8" s="15" t="s">
        <v>46</v>
      </c>
      <c r="G8" s="15"/>
      <c r="H8" s="92">
        <v>27.91</v>
      </c>
      <c r="I8" s="17" t="s">
        <v>154</v>
      </c>
      <c r="J8" s="130">
        <v>45.19</v>
      </c>
    </row>
    <row r="9" spans="1:10" ht="16.5" customHeight="1">
      <c r="A9" s="64">
        <v>3</v>
      </c>
      <c r="B9" s="13" t="s">
        <v>150</v>
      </c>
      <c r="C9" s="11" t="s">
        <v>74</v>
      </c>
      <c r="D9" s="14">
        <v>38610</v>
      </c>
      <c r="E9" s="15" t="s">
        <v>556</v>
      </c>
      <c r="F9" s="15" t="s">
        <v>34</v>
      </c>
      <c r="G9" s="15"/>
      <c r="H9" s="92">
        <v>29.17</v>
      </c>
      <c r="I9" s="17" t="s">
        <v>165</v>
      </c>
      <c r="J9" s="123" t="s">
        <v>935</v>
      </c>
    </row>
    <row r="10" spans="1:10" ht="16.5" customHeight="1">
      <c r="A10" s="64">
        <v>4</v>
      </c>
      <c r="B10" s="13" t="s">
        <v>311</v>
      </c>
      <c r="C10" s="11" t="s">
        <v>312</v>
      </c>
      <c r="D10" s="14" t="s">
        <v>313</v>
      </c>
      <c r="E10" s="15" t="s">
        <v>90</v>
      </c>
      <c r="F10" s="15" t="s">
        <v>91</v>
      </c>
      <c r="G10" s="15"/>
      <c r="H10" s="92">
        <v>26.77</v>
      </c>
      <c r="I10" s="17" t="s">
        <v>184</v>
      </c>
      <c r="J10" s="130">
        <v>43.66</v>
      </c>
    </row>
    <row r="11" spans="2:8" s="18" customFormat="1" ht="16.5" thickBot="1">
      <c r="B11" s="1">
        <v>2</v>
      </c>
      <c r="C11" s="1" t="s">
        <v>971</v>
      </c>
      <c r="D11" s="6"/>
      <c r="E11" s="6"/>
      <c r="F11" s="6"/>
      <c r="G11" s="34"/>
      <c r="H11" s="46"/>
    </row>
    <row r="12" spans="1:9" s="58" customFormat="1" ht="18" customHeight="1" thickBot="1">
      <c r="A12" s="85" t="s">
        <v>409</v>
      </c>
      <c r="B12" s="59" t="s">
        <v>4</v>
      </c>
      <c r="C12" s="60" t="s">
        <v>5</v>
      </c>
      <c r="D12" s="61" t="s">
        <v>6</v>
      </c>
      <c r="E12" s="62" t="s">
        <v>7</v>
      </c>
      <c r="F12" s="62" t="s">
        <v>8</v>
      </c>
      <c r="G12" s="62" t="s">
        <v>9</v>
      </c>
      <c r="H12" s="91" t="s">
        <v>16</v>
      </c>
      <c r="I12" s="69" t="s">
        <v>13</v>
      </c>
    </row>
    <row r="13" spans="1:10" ht="16.5" customHeight="1">
      <c r="A13" s="64">
        <v>1</v>
      </c>
      <c r="B13" s="13" t="s">
        <v>960</v>
      </c>
      <c r="C13" s="11" t="s">
        <v>961</v>
      </c>
      <c r="D13" s="14">
        <v>38684</v>
      </c>
      <c r="E13" s="15" t="s">
        <v>683</v>
      </c>
      <c r="F13" s="15" t="s">
        <v>46</v>
      </c>
      <c r="G13" s="15"/>
      <c r="H13" s="92">
        <v>33.26</v>
      </c>
      <c r="I13" s="17" t="s">
        <v>154</v>
      </c>
      <c r="J13" s="123"/>
    </row>
    <row r="14" spans="1:10" ht="16.5" customHeight="1">
      <c r="A14" s="64">
        <v>2</v>
      </c>
      <c r="B14" s="13" t="s">
        <v>279</v>
      </c>
      <c r="C14" s="11" t="s">
        <v>102</v>
      </c>
      <c r="D14" s="14">
        <v>38736</v>
      </c>
      <c r="E14" s="15" t="s">
        <v>47</v>
      </c>
      <c r="F14" s="15" t="s">
        <v>48</v>
      </c>
      <c r="G14" s="15"/>
      <c r="H14" s="92">
        <v>30.58</v>
      </c>
      <c r="I14" s="17" t="s">
        <v>49</v>
      </c>
      <c r="J14" s="123"/>
    </row>
    <row r="15" spans="1:10" ht="16.5" customHeight="1">
      <c r="A15" s="64">
        <v>3</v>
      </c>
      <c r="B15" s="13" t="s">
        <v>284</v>
      </c>
      <c r="C15" s="11" t="s">
        <v>285</v>
      </c>
      <c r="D15" s="14" t="s">
        <v>286</v>
      </c>
      <c r="E15" s="15" t="s">
        <v>64</v>
      </c>
      <c r="F15" s="15" t="s">
        <v>281</v>
      </c>
      <c r="G15" s="15"/>
      <c r="H15" s="92">
        <v>32.11</v>
      </c>
      <c r="I15" s="17" t="s">
        <v>65</v>
      </c>
      <c r="J15" s="123" t="s">
        <v>437</v>
      </c>
    </row>
    <row r="16" spans="1:10" ht="16.5" customHeight="1">
      <c r="A16" s="64">
        <v>4</v>
      </c>
      <c r="B16" s="13" t="s">
        <v>236</v>
      </c>
      <c r="C16" s="11" t="s">
        <v>462</v>
      </c>
      <c r="D16" s="14">
        <v>38973</v>
      </c>
      <c r="E16" s="15" t="s">
        <v>453</v>
      </c>
      <c r="F16" s="15" t="s">
        <v>454</v>
      </c>
      <c r="G16" s="15"/>
      <c r="H16" s="92">
        <v>33.01</v>
      </c>
      <c r="I16" s="17" t="s">
        <v>119</v>
      </c>
      <c r="J16" s="123"/>
    </row>
    <row r="17" spans="2:8" s="18" customFormat="1" ht="16.5" thickBot="1">
      <c r="B17" s="1">
        <v>3</v>
      </c>
      <c r="C17" s="1" t="s">
        <v>971</v>
      </c>
      <c r="D17" s="6"/>
      <c r="E17" s="6"/>
      <c r="F17" s="6"/>
      <c r="G17" s="34"/>
      <c r="H17" s="46"/>
    </row>
    <row r="18" spans="1:9" s="58" customFormat="1" ht="18" customHeight="1" thickBot="1">
      <c r="A18" s="85" t="s">
        <v>409</v>
      </c>
      <c r="B18" s="59" t="s">
        <v>4</v>
      </c>
      <c r="C18" s="60" t="s">
        <v>5</v>
      </c>
      <c r="D18" s="61" t="s">
        <v>6</v>
      </c>
      <c r="E18" s="62" t="s">
        <v>7</v>
      </c>
      <c r="F18" s="62" t="s">
        <v>8</v>
      </c>
      <c r="G18" s="62" t="s">
        <v>9</v>
      </c>
      <c r="H18" s="91" t="s">
        <v>16</v>
      </c>
      <c r="I18" s="69" t="s">
        <v>13</v>
      </c>
    </row>
    <row r="19" spans="1:10" ht="16.5" customHeight="1">
      <c r="A19" s="64">
        <v>1</v>
      </c>
      <c r="B19" s="13"/>
      <c r="C19" s="11"/>
      <c r="D19" s="14"/>
      <c r="E19" s="15"/>
      <c r="F19" s="15"/>
      <c r="G19" s="15"/>
      <c r="H19" s="92"/>
      <c r="I19" s="17"/>
      <c r="J19" s="123"/>
    </row>
    <row r="20" spans="1:10" ht="16.5" customHeight="1">
      <c r="A20" s="64">
        <v>2</v>
      </c>
      <c r="B20" s="13" t="s">
        <v>375</v>
      </c>
      <c r="C20" s="11" t="s">
        <v>969</v>
      </c>
      <c r="D20" s="14">
        <v>39238</v>
      </c>
      <c r="E20" s="15" t="s">
        <v>594</v>
      </c>
      <c r="F20" s="15" t="s">
        <v>124</v>
      </c>
      <c r="G20" s="15"/>
      <c r="H20" s="92">
        <v>36.73</v>
      </c>
      <c r="I20" s="17" t="s">
        <v>213</v>
      </c>
      <c r="J20" s="123"/>
    </row>
    <row r="21" spans="1:10" ht="16.5" customHeight="1">
      <c r="A21" s="64">
        <v>3</v>
      </c>
      <c r="B21" s="13" t="s">
        <v>645</v>
      </c>
      <c r="C21" s="11" t="s">
        <v>85</v>
      </c>
      <c r="D21" s="14" t="s">
        <v>827</v>
      </c>
      <c r="E21" s="15" t="s">
        <v>55</v>
      </c>
      <c r="F21" s="15" t="s">
        <v>828</v>
      </c>
      <c r="G21" s="15"/>
      <c r="H21" s="92">
        <v>28.25</v>
      </c>
      <c r="I21" s="17" t="s">
        <v>829</v>
      </c>
      <c r="J21" s="123"/>
    </row>
    <row r="22" spans="1:10" ht="16.5" customHeight="1">
      <c r="A22" s="64">
        <v>4</v>
      </c>
      <c r="B22" s="13" t="s">
        <v>317</v>
      </c>
      <c r="C22" s="11" t="s">
        <v>907</v>
      </c>
      <c r="D22" s="14" t="s">
        <v>908</v>
      </c>
      <c r="E22" s="15" t="s">
        <v>27</v>
      </c>
      <c r="F22" s="15" t="s">
        <v>28</v>
      </c>
      <c r="G22" s="15"/>
      <c r="H22" s="92" t="s">
        <v>982</v>
      </c>
      <c r="I22" s="17" t="s">
        <v>89</v>
      </c>
      <c r="J22" s="123"/>
    </row>
    <row r="23" spans="2:8" s="18" customFormat="1" ht="16.5" thickBot="1">
      <c r="B23" s="1">
        <v>4</v>
      </c>
      <c r="C23" s="1" t="s">
        <v>971</v>
      </c>
      <c r="D23" s="6"/>
      <c r="E23" s="6"/>
      <c r="F23" s="6"/>
      <c r="G23" s="34"/>
      <c r="H23" s="46"/>
    </row>
    <row r="24" spans="1:9" s="58" customFormat="1" ht="18" customHeight="1" thickBot="1">
      <c r="A24" s="85" t="s">
        <v>409</v>
      </c>
      <c r="B24" s="59" t="s">
        <v>4</v>
      </c>
      <c r="C24" s="60" t="s">
        <v>5</v>
      </c>
      <c r="D24" s="61" t="s">
        <v>6</v>
      </c>
      <c r="E24" s="62" t="s">
        <v>7</v>
      </c>
      <c r="F24" s="62" t="s">
        <v>8</v>
      </c>
      <c r="G24" s="62" t="s">
        <v>9</v>
      </c>
      <c r="H24" s="91" t="s">
        <v>16</v>
      </c>
      <c r="I24" s="69" t="s">
        <v>13</v>
      </c>
    </row>
    <row r="25" spans="1:10" ht="16.5" customHeight="1">
      <c r="A25" s="64">
        <v>1</v>
      </c>
      <c r="B25" s="13"/>
      <c r="C25" s="11"/>
      <c r="D25" s="14"/>
      <c r="E25" s="15"/>
      <c r="F25" s="15"/>
      <c r="G25" s="15"/>
      <c r="H25" s="92"/>
      <c r="I25" s="17"/>
      <c r="J25" s="123"/>
    </row>
    <row r="26" spans="1:10" ht="16.5" customHeight="1">
      <c r="A26" s="64">
        <v>2</v>
      </c>
      <c r="B26" s="13" t="s">
        <v>75</v>
      </c>
      <c r="C26" s="11" t="s">
        <v>199</v>
      </c>
      <c r="D26" s="14" t="s">
        <v>200</v>
      </c>
      <c r="E26" s="15" t="s">
        <v>95</v>
      </c>
      <c r="F26" s="15" t="s">
        <v>838</v>
      </c>
      <c r="G26" s="15" t="s">
        <v>839</v>
      </c>
      <c r="H26" s="92">
        <v>34.63</v>
      </c>
      <c r="I26" s="17" t="s">
        <v>96</v>
      </c>
      <c r="J26" s="123"/>
    </row>
    <row r="27" spans="1:10" ht="16.5" customHeight="1">
      <c r="A27" s="64">
        <v>3</v>
      </c>
      <c r="B27" s="13" t="s">
        <v>856</v>
      </c>
      <c r="C27" s="11" t="s">
        <v>857</v>
      </c>
      <c r="D27" s="14" t="s">
        <v>833</v>
      </c>
      <c r="E27" s="15" t="s">
        <v>55</v>
      </c>
      <c r="F27" s="15" t="s">
        <v>828</v>
      </c>
      <c r="G27" s="15"/>
      <c r="H27" s="92">
        <v>32.48</v>
      </c>
      <c r="I27" s="17" t="s">
        <v>243</v>
      </c>
      <c r="J27" s="123"/>
    </row>
    <row r="28" spans="1:10" ht="16.5" customHeight="1">
      <c r="A28" s="64">
        <v>4</v>
      </c>
      <c r="B28" s="13" t="s">
        <v>86</v>
      </c>
      <c r="C28" s="11" t="s">
        <v>477</v>
      </c>
      <c r="D28" s="14" t="s">
        <v>478</v>
      </c>
      <c r="E28" s="15" t="s">
        <v>472</v>
      </c>
      <c r="F28" s="15" t="s">
        <v>473</v>
      </c>
      <c r="G28" s="15"/>
      <c r="H28" s="92">
        <v>30.54</v>
      </c>
      <c r="I28" s="17" t="s">
        <v>474</v>
      </c>
      <c r="J28" s="123"/>
    </row>
    <row r="29" spans="2:8" s="18" customFormat="1" ht="16.5" thickBot="1">
      <c r="B29" s="1">
        <v>5</v>
      </c>
      <c r="C29" s="1" t="s">
        <v>971</v>
      </c>
      <c r="D29" s="6"/>
      <c r="E29" s="6"/>
      <c r="F29" s="6"/>
      <c r="G29" s="34"/>
      <c r="H29" s="46"/>
    </row>
    <row r="30" spans="1:9" s="58" customFormat="1" ht="18" customHeight="1" thickBot="1">
      <c r="A30" s="85" t="s">
        <v>409</v>
      </c>
      <c r="B30" s="59" t="s">
        <v>4</v>
      </c>
      <c r="C30" s="60" t="s">
        <v>5</v>
      </c>
      <c r="D30" s="61" t="s">
        <v>6</v>
      </c>
      <c r="E30" s="62" t="s">
        <v>7</v>
      </c>
      <c r="F30" s="62" t="s">
        <v>8</v>
      </c>
      <c r="G30" s="62" t="s">
        <v>9</v>
      </c>
      <c r="H30" s="91" t="s">
        <v>16</v>
      </c>
      <c r="I30" s="69" t="s">
        <v>13</v>
      </c>
    </row>
    <row r="31" spans="1:10" ht="16.5" customHeight="1">
      <c r="A31" s="64">
        <v>1</v>
      </c>
      <c r="B31" s="13"/>
      <c r="C31" s="11"/>
      <c r="D31" s="14"/>
      <c r="E31" s="15"/>
      <c r="F31" s="15"/>
      <c r="G31" s="15"/>
      <c r="H31" s="92"/>
      <c r="I31" s="17"/>
      <c r="J31" s="123"/>
    </row>
    <row r="32" spans="1:10" ht="16.5" customHeight="1">
      <c r="A32" s="64">
        <v>2</v>
      </c>
      <c r="B32" s="13" t="s">
        <v>112</v>
      </c>
      <c r="C32" s="11" t="s">
        <v>575</v>
      </c>
      <c r="D32" s="14" t="s">
        <v>576</v>
      </c>
      <c r="E32" s="15" t="s">
        <v>68</v>
      </c>
      <c r="F32" s="15" t="s">
        <v>189</v>
      </c>
      <c r="G32" s="15"/>
      <c r="H32" s="92">
        <v>33.5</v>
      </c>
      <c r="I32" s="17" t="s">
        <v>69</v>
      </c>
      <c r="J32" s="123"/>
    </row>
    <row r="33" spans="1:10" ht="16.5" customHeight="1">
      <c r="A33" s="64">
        <v>3</v>
      </c>
      <c r="B33" s="13" t="s">
        <v>86</v>
      </c>
      <c r="C33" s="11" t="s">
        <v>540</v>
      </c>
      <c r="D33" s="14" t="s">
        <v>541</v>
      </c>
      <c r="E33" s="15" t="s">
        <v>90</v>
      </c>
      <c r="F33" s="15" t="s">
        <v>91</v>
      </c>
      <c r="G33" s="15"/>
      <c r="H33" s="92">
        <v>30.6</v>
      </c>
      <c r="I33" s="17" t="s">
        <v>184</v>
      </c>
      <c r="J33" s="123"/>
    </row>
    <row r="34" spans="1:10" ht="16.5" customHeight="1">
      <c r="A34" s="64">
        <v>4</v>
      </c>
      <c r="B34" s="13" t="s">
        <v>67</v>
      </c>
      <c r="C34" s="11" t="s">
        <v>614</v>
      </c>
      <c r="D34" s="14" t="s">
        <v>615</v>
      </c>
      <c r="E34" s="15" t="s">
        <v>594</v>
      </c>
      <c r="F34" s="15" t="s">
        <v>124</v>
      </c>
      <c r="G34" s="15"/>
      <c r="H34" s="92">
        <v>33.98</v>
      </c>
      <c r="I34" s="17" t="s">
        <v>604</v>
      </c>
      <c r="J34" s="123"/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5.7109375" style="21" customWidth="1"/>
    <col min="2" max="2" width="11.140625" style="21" customWidth="1"/>
    <col min="3" max="3" width="12.00390625" style="21" customWidth="1"/>
    <col min="4" max="4" width="10.7109375" style="22" customWidth="1"/>
    <col min="5" max="5" width="13.57421875" style="23" bestFit="1" customWidth="1"/>
    <col min="6" max="6" width="12.8515625" style="23" bestFit="1" customWidth="1"/>
    <col min="7" max="7" width="11.28125" style="23" bestFit="1" customWidth="1"/>
    <col min="8" max="8" width="9.140625" style="26" customWidth="1"/>
    <col min="9" max="9" width="6.421875" style="72" bestFit="1" customWidth="1"/>
    <col min="10" max="10" width="12.00390625" style="90" bestFit="1" customWidth="1"/>
    <col min="11" max="11" width="0" style="21" hidden="1" customWidth="1"/>
    <col min="12" max="16384" width="9.140625" style="21" customWidth="1"/>
  </cols>
  <sheetData>
    <row r="1" spans="1:8" s="1" customFormat="1" ht="15.75">
      <c r="A1" s="1" t="s">
        <v>407</v>
      </c>
      <c r="C1" s="6"/>
      <c r="D1" s="7"/>
      <c r="E1" s="7"/>
      <c r="F1" s="7"/>
      <c r="G1" s="8"/>
      <c r="H1" s="9"/>
    </row>
    <row r="2" spans="1:11" s="1" customFormat="1" ht="15.75">
      <c r="A2" s="1" t="s">
        <v>408</v>
      </c>
      <c r="C2" s="6"/>
      <c r="D2" s="7"/>
      <c r="E2" s="7"/>
      <c r="F2" s="8"/>
      <c r="G2" s="8"/>
      <c r="H2" s="9"/>
      <c r="I2" s="9"/>
      <c r="J2" s="9"/>
      <c r="K2" s="16"/>
    </row>
    <row r="3" ht="12.75">
      <c r="B3" s="29"/>
    </row>
    <row r="4" spans="2:10" s="18" customFormat="1" ht="15.75">
      <c r="B4" s="1" t="s">
        <v>17</v>
      </c>
      <c r="C4" s="1"/>
      <c r="D4" s="6"/>
      <c r="E4" s="6"/>
      <c r="F4" s="6"/>
      <c r="G4" s="34"/>
      <c r="H4" s="46"/>
      <c r="I4" s="73"/>
      <c r="J4" s="9"/>
    </row>
    <row r="5" spans="2:9" s="18" customFormat="1" ht="16.5" thickBot="1">
      <c r="B5" s="1"/>
      <c r="C5" s="1"/>
      <c r="D5" s="6"/>
      <c r="E5" s="6"/>
      <c r="F5" s="6"/>
      <c r="G5" s="34"/>
      <c r="H5" s="46"/>
      <c r="I5" s="73"/>
    </row>
    <row r="6" spans="1:10" s="58" customFormat="1" ht="18" customHeight="1" thickBot="1">
      <c r="A6" s="85" t="s">
        <v>973</v>
      </c>
      <c r="B6" s="59" t="s">
        <v>4</v>
      </c>
      <c r="C6" s="60" t="s">
        <v>5</v>
      </c>
      <c r="D6" s="61" t="s">
        <v>6</v>
      </c>
      <c r="E6" s="62" t="s">
        <v>7</v>
      </c>
      <c r="F6" s="62" t="s">
        <v>8</v>
      </c>
      <c r="G6" s="62" t="s">
        <v>9</v>
      </c>
      <c r="H6" s="91" t="s">
        <v>16</v>
      </c>
      <c r="I6" s="71" t="s">
        <v>12</v>
      </c>
      <c r="J6" s="69" t="s">
        <v>13</v>
      </c>
    </row>
    <row r="7" spans="1:11" ht="16.5" customHeight="1">
      <c r="A7" s="64">
        <v>1</v>
      </c>
      <c r="B7" s="13" t="s">
        <v>311</v>
      </c>
      <c r="C7" s="11" t="s">
        <v>312</v>
      </c>
      <c r="D7" s="14" t="s">
        <v>313</v>
      </c>
      <c r="E7" s="15" t="s">
        <v>90</v>
      </c>
      <c r="F7" s="15" t="s">
        <v>91</v>
      </c>
      <c r="G7" s="15"/>
      <c r="H7" s="92">
        <v>26.77</v>
      </c>
      <c r="I7" s="12" t="str">
        <f aca="true" t="shared" si="0" ref="I7:I23">IF(ISBLANK(H7),"",IF(H7&lt;=22.75,"KSM",IF(H7&lt;=23.7,"I A",IF(H7&lt;=25,"II A",IF(H7&lt;=27,"III A",IF(H7&lt;=29.5,"I JA",IF(H7&lt;=31.5,"II JA",IF(H7&lt;=33,"III JA"))))))))</f>
        <v>III A</v>
      </c>
      <c r="J7" s="17" t="s">
        <v>184</v>
      </c>
      <c r="K7" s="130">
        <v>43.66</v>
      </c>
    </row>
    <row r="8" spans="1:11" ht="16.5" customHeight="1">
      <c r="A8" s="64">
        <v>2</v>
      </c>
      <c r="B8" s="13" t="s">
        <v>348</v>
      </c>
      <c r="C8" s="11" t="s">
        <v>349</v>
      </c>
      <c r="D8" s="14" t="s">
        <v>350</v>
      </c>
      <c r="E8" s="15" t="s">
        <v>683</v>
      </c>
      <c r="F8" s="15" t="s">
        <v>46</v>
      </c>
      <c r="G8" s="15"/>
      <c r="H8" s="92">
        <v>27.91</v>
      </c>
      <c r="I8" s="12" t="str">
        <f t="shared" si="0"/>
        <v>I JA</v>
      </c>
      <c r="J8" s="17" t="s">
        <v>154</v>
      </c>
      <c r="K8" s="130">
        <v>45.19</v>
      </c>
    </row>
    <row r="9" spans="1:11" ht="16.5" customHeight="1">
      <c r="A9" s="64">
        <v>3</v>
      </c>
      <c r="B9" s="13" t="s">
        <v>645</v>
      </c>
      <c r="C9" s="11" t="s">
        <v>85</v>
      </c>
      <c r="D9" s="14" t="s">
        <v>827</v>
      </c>
      <c r="E9" s="15" t="s">
        <v>55</v>
      </c>
      <c r="F9" s="15" t="s">
        <v>828</v>
      </c>
      <c r="G9" s="15"/>
      <c r="H9" s="92">
        <v>28.25</v>
      </c>
      <c r="I9" s="12" t="str">
        <f t="shared" si="0"/>
        <v>I JA</v>
      </c>
      <c r="J9" s="17" t="s">
        <v>829</v>
      </c>
      <c r="K9" s="123"/>
    </row>
    <row r="10" spans="1:11" ht="16.5" customHeight="1">
      <c r="A10" s="64">
        <v>4</v>
      </c>
      <c r="B10" s="13" t="s">
        <v>222</v>
      </c>
      <c r="C10" s="11" t="s">
        <v>867</v>
      </c>
      <c r="D10" s="14" t="s">
        <v>868</v>
      </c>
      <c r="E10" s="15" t="s">
        <v>862</v>
      </c>
      <c r="F10" s="15" t="s">
        <v>57</v>
      </c>
      <c r="G10" s="15"/>
      <c r="H10" s="92">
        <v>28.81</v>
      </c>
      <c r="I10" s="12" t="str">
        <f t="shared" si="0"/>
        <v>I JA</v>
      </c>
      <c r="J10" s="17" t="s">
        <v>83</v>
      </c>
      <c r="K10" s="130">
        <v>48.29</v>
      </c>
    </row>
    <row r="11" spans="1:11" ht="16.5" customHeight="1">
      <c r="A11" s="64">
        <v>5</v>
      </c>
      <c r="B11" s="13" t="s">
        <v>150</v>
      </c>
      <c r="C11" s="11" t="s">
        <v>74</v>
      </c>
      <c r="D11" s="14">
        <v>38610</v>
      </c>
      <c r="E11" s="15" t="s">
        <v>556</v>
      </c>
      <c r="F11" s="15" t="s">
        <v>34</v>
      </c>
      <c r="G11" s="15"/>
      <c r="H11" s="92">
        <v>29.17</v>
      </c>
      <c r="I11" s="12" t="str">
        <f t="shared" si="0"/>
        <v>I JA</v>
      </c>
      <c r="J11" s="17" t="s">
        <v>165</v>
      </c>
      <c r="K11" s="123" t="s">
        <v>935</v>
      </c>
    </row>
    <row r="12" spans="1:11" ht="16.5" customHeight="1">
      <c r="A12" s="64">
        <v>6</v>
      </c>
      <c r="B12" s="13" t="s">
        <v>86</v>
      </c>
      <c r="C12" s="11" t="s">
        <v>477</v>
      </c>
      <c r="D12" s="14" t="s">
        <v>478</v>
      </c>
      <c r="E12" s="15" t="s">
        <v>472</v>
      </c>
      <c r="F12" s="15" t="s">
        <v>473</v>
      </c>
      <c r="G12" s="15"/>
      <c r="H12" s="92">
        <v>30.54</v>
      </c>
      <c r="I12" s="12" t="str">
        <f t="shared" si="0"/>
        <v>II JA</v>
      </c>
      <c r="J12" s="17" t="s">
        <v>474</v>
      </c>
      <c r="K12" s="123"/>
    </row>
    <row r="13" spans="1:11" ht="16.5" customHeight="1">
      <c r="A13" s="64">
        <v>7</v>
      </c>
      <c r="B13" s="13" t="s">
        <v>279</v>
      </c>
      <c r="C13" s="11" t="s">
        <v>102</v>
      </c>
      <c r="D13" s="14">
        <v>38736</v>
      </c>
      <c r="E13" s="15" t="s">
        <v>47</v>
      </c>
      <c r="F13" s="15" t="s">
        <v>48</v>
      </c>
      <c r="G13" s="15"/>
      <c r="H13" s="92">
        <v>30.58</v>
      </c>
      <c r="I13" s="12" t="str">
        <f t="shared" si="0"/>
        <v>II JA</v>
      </c>
      <c r="J13" s="17" t="s">
        <v>49</v>
      </c>
      <c r="K13" s="123"/>
    </row>
    <row r="14" spans="1:11" ht="16.5" customHeight="1">
      <c r="A14" s="64">
        <v>8</v>
      </c>
      <c r="B14" s="13" t="s">
        <v>86</v>
      </c>
      <c r="C14" s="11" t="s">
        <v>540</v>
      </c>
      <c r="D14" s="14" t="s">
        <v>541</v>
      </c>
      <c r="E14" s="15" t="s">
        <v>90</v>
      </c>
      <c r="F14" s="15" t="s">
        <v>91</v>
      </c>
      <c r="G14" s="15"/>
      <c r="H14" s="92">
        <v>30.6</v>
      </c>
      <c r="I14" s="12" t="str">
        <f t="shared" si="0"/>
        <v>II JA</v>
      </c>
      <c r="J14" s="17" t="s">
        <v>184</v>
      </c>
      <c r="K14" s="123"/>
    </row>
    <row r="15" spans="1:11" ht="16.5" customHeight="1">
      <c r="A15" s="64">
        <v>9</v>
      </c>
      <c r="B15" s="13" t="s">
        <v>284</v>
      </c>
      <c r="C15" s="11" t="s">
        <v>285</v>
      </c>
      <c r="D15" s="14" t="s">
        <v>286</v>
      </c>
      <c r="E15" s="15" t="s">
        <v>64</v>
      </c>
      <c r="F15" s="15" t="s">
        <v>281</v>
      </c>
      <c r="G15" s="15"/>
      <c r="H15" s="92">
        <v>32.11</v>
      </c>
      <c r="I15" s="12" t="str">
        <f t="shared" si="0"/>
        <v>III JA</v>
      </c>
      <c r="J15" s="17" t="s">
        <v>65</v>
      </c>
      <c r="K15" s="123" t="s">
        <v>437</v>
      </c>
    </row>
    <row r="16" spans="1:11" ht="16.5" customHeight="1">
      <c r="A16" s="64">
        <v>10</v>
      </c>
      <c r="B16" s="13" t="s">
        <v>856</v>
      </c>
      <c r="C16" s="11" t="s">
        <v>857</v>
      </c>
      <c r="D16" s="14" t="s">
        <v>833</v>
      </c>
      <c r="E16" s="15" t="s">
        <v>55</v>
      </c>
      <c r="F16" s="15" t="s">
        <v>828</v>
      </c>
      <c r="G16" s="15"/>
      <c r="H16" s="92">
        <v>32.48</v>
      </c>
      <c r="I16" s="12" t="str">
        <f t="shared" si="0"/>
        <v>III JA</v>
      </c>
      <c r="J16" s="17" t="s">
        <v>243</v>
      </c>
      <c r="K16" s="123"/>
    </row>
    <row r="17" spans="1:11" ht="16.5" customHeight="1">
      <c r="A17" s="64">
        <v>11</v>
      </c>
      <c r="B17" s="13" t="s">
        <v>236</v>
      </c>
      <c r="C17" s="11" t="s">
        <v>462</v>
      </c>
      <c r="D17" s="14">
        <v>38973</v>
      </c>
      <c r="E17" s="15" t="s">
        <v>453</v>
      </c>
      <c r="F17" s="15" t="s">
        <v>454</v>
      </c>
      <c r="G17" s="15"/>
      <c r="H17" s="92">
        <v>33.01</v>
      </c>
      <c r="I17" s="124" t="b">
        <f t="shared" si="0"/>
        <v>0</v>
      </c>
      <c r="J17" s="17" t="s">
        <v>119</v>
      </c>
      <c r="K17" s="123"/>
    </row>
    <row r="18" spans="1:11" ht="16.5" customHeight="1">
      <c r="A18" s="64">
        <v>12</v>
      </c>
      <c r="B18" s="13" t="s">
        <v>960</v>
      </c>
      <c r="C18" s="11" t="s">
        <v>961</v>
      </c>
      <c r="D18" s="14">
        <v>38684</v>
      </c>
      <c r="E18" s="15" t="s">
        <v>683</v>
      </c>
      <c r="F18" s="15" t="s">
        <v>46</v>
      </c>
      <c r="G18" s="15"/>
      <c r="H18" s="92">
        <v>33.26</v>
      </c>
      <c r="I18" s="124" t="b">
        <f t="shared" si="0"/>
        <v>0</v>
      </c>
      <c r="J18" s="17" t="s">
        <v>154</v>
      </c>
      <c r="K18" s="123"/>
    </row>
    <row r="19" spans="1:11" ht="16.5" customHeight="1">
      <c r="A19" s="64">
        <v>13</v>
      </c>
      <c r="B19" s="13" t="s">
        <v>112</v>
      </c>
      <c r="C19" s="11" t="s">
        <v>575</v>
      </c>
      <c r="D19" s="14" t="s">
        <v>576</v>
      </c>
      <c r="E19" s="15" t="s">
        <v>68</v>
      </c>
      <c r="F19" s="15" t="s">
        <v>189</v>
      </c>
      <c r="G19" s="15"/>
      <c r="H19" s="92">
        <v>33.5</v>
      </c>
      <c r="I19" s="124" t="b">
        <f t="shared" si="0"/>
        <v>0</v>
      </c>
      <c r="J19" s="17" t="s">
        <v>69</v>
      </c>
      <c r="K19" s="123"/>
    </row>
    <row r="20" spans="1:11" ht="16.5" customHeight="1">
      <c r="A20" s="64">
        <v>14</v>
      </c>
      <c r="B20" s="13" t="s">
        <v>67</v>
      </c>
      <c r="C20" s="11" t="s">
        <v>614</v>
      </c>
      <c r="D20" s="14" t="s">
        <v>615</v>
      </c>
      <c r="E20" s="15" t="s">
        <v>594</v>
      </c>
      <c r="F20" s="15" t="s">
        <v>124</v>
      </c>
      <c r="G20" s="15"/>
      <c r="H20" s="92">
        <v>33.98</v>
      </c>
      <c r="I20" s="124" t="b">
        <f t="shared" si="0"/>
        <v>0</v>
      </c>
      <c r="J20" s="17" t="s">
        <v>604</v>
      </c>
      <c r="K20" s="123"/>
    </row>
    <row r="21" spans="1:11" ht="16.5" customHeight="1">
      <c r="A21" s="64">
        <v>15</v>
      </c>
      <c r="B21" s="13" t="s">
        <v>75</v>
      </c>
      <c r="C21" s="11" t="s">
        <v>199</v>
      </c>
      <c r="D21" s="14" t="s">
        <v>200</v>
      </c>
      <c r="E21" s="15" t="s">
        <v>95</v>
      </c>
      <c r="F21" s="15" t="s">
        <v>838</v>
      </c>
      <c r="G21" s="15" t="s">
        <v>839</v>
      </c>
      <c r="H21" s="92">
        <v>34.63</v>
      </c>
      <c r="I21" s="124" t="b">
        <f t="shared" si="0"/>
        <v>0</v>
      </c>
      <c r="J21" s="17" t="s">
        <v>96</v>
      </c>
      <c r="K21" s="123"/>
    </row>
    <row r="22" spans="1:11" ht="16.5" customHeight="1">
      <c r="A22" s="64">
        <v>16</v>
      </c>
      <c r="B22" s="13" t="s">
        <v>375</v>
      </c>
      <c r="C22" s="11" t="s">
        <v>969</v>
      </c>
      <c r="D22" s="14">
        <v>39238</v>
      </c>
      <c r="E22" s="15" t="s">
        <v>594</v>
      </c>
      <c r="F22" s="15" t="s">
        <v>124</v>
      </c>
      <c r="G22" s="15"/>
      <c r="H22" s="92">
        <v>36.73</v>
      </c>
      <c r="I22" s="124" t="b">
        <f t="shared" si="0"/>
        <v>0</v>
      </c>
      <c r="J22" s="17" t="s">
        <v>213</v>
      </c>
      <c r="K22" s="123"/>
    </row>
    <row r="23" spans="1:11" ht="16.5" customHeight="1">
      <c r="A23" s="64"/>
      <c r="B23" s="13" t="s">
        <v>317</v>
      </c>
      <c r="C23" s="11" t="s">
        <v>907</v>
      </c>
      <c r="D23" s="14" t="s">
        <v>908</v>
      </c>
      <c r="E23" s="15" t="s">
        <v>27</v>
      </c>
      <c r="F23" s="15" t="s">
        <v>28</v>
      </c>
      <c r="G23" s="15"/>
      <c r="H23" s="92" t="s">
        <v>982</v>
      </c>
      <c r="I23" s="124" t="b">
        <f t="shared" si="0"/>
        <v>0</v>
      </c>
      <c r="J23" s="17" t="s">
        <v>89</v>
      </c>
      <c r="K23" s="123"/>
    </row>
  </sheetData>
  <sheetProtection/>
  <printOptions horizontalCentered="1"/>
  <pageMargins left="0.15748031496062992" right="0.15748031496062992" top="0.15748031496062992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lak</dc:creator>
  <cp:keywords/>
  <dc:description/>
  <cp:lastModifiedBy>Samsung</cp:lastModifiedBy>
  <cp:lastPrinted>2018-11-16T14:20:06Z</cp:lastPrinted>
  <dcterms:created xsi:type="dcterms:W3CDTF">2006-02-17T17:28:41Z</dcterms:created>
  <dcterms:modified xsi:type="dcterms:W3CDTF">2018-11-27T13:19:00Z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1033-9.1.0.5217</vt:lpwstr>
  </property>
</Properties>
</file>