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/>
  </bookViews>
  <sheets>
    <sheet name="Komandiniai rezultatai" sheetId="1" r:id="rId1"/>
    <sheet name="Estafetė" sheetId="25" r:id="rId2"/>
    <sheet name="500m M2009_1" sheetId="2" r:id="rId3"/>
    <sheet name="500m M2009_2" sheetId="3" r:id="rId4"/>
    <sheet name="500m M2009_3" sheetId="4" r:id="rId5"/>
    <sheet name="500m M2009_Suv" sheetId="5" r:id="rId6"/>
    <sheet name="500m M2007" sheetId="6" r:id="rId7"/>
    <sheet name="500m M2007_2" sheetId="7" state="hidden" r:id="rId8"/>
    <sheet name="500m M2007_Suv" sheetId="8" state="hidden" r:id="rId9"/>
    <sheet name="1000m M2009" sheetId="9" r:id="rId10"/>
    <sheet name="1000m M2007" sheetId="10" r:id="rId11"/>
    <sheet name="1000m V2009_1" sheetId="11" r:id="rId12"/>
    <sheet name="1000m V2009_2" sheetId="12" r:id="rId13"/>
    <sheet name="1000m V2009_suv" sheetId="13" r:id="rId14"/>
    <sheet name="1000m V2007" sheetId="14" r:id="rId15"/>
    <sheet name="1500m V2009" sheetId="15" r:id="rId16"/>
    <sheet name="1500m V2007" sheetId="16" r:id="rId17"/>
    <sheet name="1000m M2005" sheetId="17" r:id="rId18"/>
    <sheet name="1500m M2005" sheetId="18" r:id="rId19"/>
    <sheet name="1500m V2005" sheetId="19" r:id="rId20"/>
    <sheet name="3000m V2005" sheetId="20" r:id="rId21"/>
    <sheet name="1500m M2003" sheetId="21" r:id="rId22"/>
    <sheet name="3000m V2003" sheetId="22" r:id="rId23"/>
    <sheet name="finišas" sheetId="23" state="hidden" r:id="rId24"/>
    <sheet name="nbox" sheetId="24" state="hidden" r:id="rId25"/>
  </sheets>
  <externalReferences>
    <externalReference r:id="rId26"/>
  </externalReferences>
  <definedNames>
    <definedName name="_xlnm._FilterDatabase" localSheetId="14" hidden="1">'1000m V2007'!$A$6:$J$6</definedName>
    <definedName name="_xlnm._FilterDatabase" localSheetId="13" hidden="1">'1000m V2009_suv'!$A$7:$H$41</definedName>
    <definedName name="_xlnm._FilterDatabase" localSheetId="8" hidden="1">'500m M2007_Suv'!$A$7:$N$31</definedName>
    <definedName name="_xlnm._FilterDatabase" localSheetId="5" hidden="1">'500m M2009_Suv'!$A$7:$H$58</definedName>
    <definedName name="_xlnm._FilterDatabase" localSheetId="0" hidden="1">'Komandiniai rezultatai'!$I$8:$L$8</definedName>
    <definedName name="klb">nbox!$M$66:$N$111</definedName>
    <definedName name="kvb">nbox!$I$10:$J$15</definedName>
    <definedName name="kvjc" localSheetId="1">[1]nbox!$I$23:$J$28</definedName>
    <definedName name="kvjc">nbox!$I$23:$J$28</definedName>
    <definedName name="kvjn">nbox!$I$34:$J$41</definedName>
    <definedName name="kvm">nbox!$E$48:$F$54</definedName>
    <definedName name="kvmjc">nbox!$E$21:$F$28</definedName>
    <definedName name="kvmjn">nbox!$E$34:$F$41</definedName>
    <definedName name="kvmm">nbox!$E$10:$F$15</definedName>
    <definedName name="kvv">nbox!$I$48:$J$55</definedName>
    <definedName name="list" localSheetId="1">#REF!</definedName>
    <definedName name="list">#REF!</definedName>
    <definedName name="merg" localSheetId="17">'1000m M2005'!$C$8:$J$23</definedName>
    <definedName name="merg" localSheetId="10">'1000m M2007'!$C$8:$J$22</definedName>
    <definedName name="merg" localSheetId="9">'1000m M2009'!$C$8:$J$21</definedName>
    <definedName name="merg" localSheetId="14">'1000m V2007'!$C$7:$J$27</definedName>
    <definedName name="merg" localSheetId="11">'1000m V2009_1'!$C$8:$I$25</definedName>
    <definedName name="merg" localSheetId="12">'1000m V2009_2'!$C$8:$I$22</definedName>
    <definedName name="merg" localSheetId="13">'1000m V2009_suv'!$C$8:$I$31</definedName>
    <definedName name="merg" localSheetId="21">'1500m M2003'!$C$8:$I$8</definedName>
    <definedName name="merg" localSheetId="18">'1500m M2005'!$C$8:$J$23</definedName>
    <definedName name="merg" localSheetId="19">'1500m V2005'!$C$8:$J$18</definedName>
    <definedName name="merg" localSheetId="16">'1500m V2007'!$C$8:$J$26</definedName>
    <definedName name="merg" localSheetId="15">'1500m V2009'!$C$8:$J$31</definedName>
    <definedName name="merg" localSheetId="22">'3000m V2003'!$C$8:$I$16</definedName>
    <definedName name="merg" localSheetId="20">'3000m V2005'!$C$8:$J$21</definedName>
    <definedName name="merg" localSheetId="6">'500m M2007'!$C$8:$J$26</definedName>
    <definedName name="merg" localSheetId="7">'500m M2007_2'!$F$8:$P$27</definedName>
    <definedName name="merg" localSheetId="8">'500m M2007_Suv'!$F$8:$O$26</definedName>
    <definedName name="merg" localSheetId="2">'500m M2009_1'!$C$8:$I$25</definedName>
    <definedName name="merg" localSheetId="3">'500m M2009_2'!$C$8:$I$23</definedName>
    <definedName name="merg" localSheetId="4">'500m M2009_3'!$C$8:$I$24</definedName>
    <definedName name="merg" localSheetId="5">'500m M2009_Suv'!$C$8:$I$31</definedName>
    <definedName name="merg" localSheetId="23">finišas!$F$8:$P$31</definedName>
    <definedName name="mst">nbox!$M$25:$N$30</definedName>
    <definedName name="pro">nbox!$M$5:$N$19</definedName>
    <definedName name="progr" localSheetId="1">[1]nbox!$L$6:$U$22</definedName>
    <definedName name="progr">nbox!$L$6:$U$22</definedName>
    <definedName name="raj">nbox!$M$32:$N$62</definedName>
    <definedName name="rng">#REF!</definedName>
    <definedName name="rngt">#REF!</definedName>
    <definedName name="time">nbox!$M$6:$N$17</definedName>
    <definedName name="tsk" localSheetId="1">[1]nbox!$A$5:$B$104</definedName>
    <definedName name="tsk">nbox!$A$5:$B$104</definedName>
    <definedName name="Z_3959313C_2DBA_42E0_A300_91FC1FB385D1_.wvu.FilterData" localSheetId="5" hidden="1">'500m M2009_Suv'!$A$7:$I$58</definedName>
  </definedNames>
  <calcPr calcId="181029"/>
  <customWorkbookViews>
    <customWorkbookView name="Filtras 1" guid="{3959313C-2DBA-42E0-A300-91FC1FB385D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24" l="1"/>
  <c r="T22" i="24" s="1"/>
  <c r="S21" i="24"/>
  <c r="T21" i="24" s="1"/>
  <c r="S20" i="24"/>
  <c r="T20" i="24" s="1"/>
  <c r="S19" i="24"/>
  <c r="T19" i="24" s="1"/>
  <c r="S18" i="24"/>
  <c r="T18" i="24" s="1"/>
  <c r="S17" i="24"/>
  <c r="T17" i="24" s="1"/>
  <c r="S16" i="24"/>
  <c r="T16" i="24" s="1"/>
  <c r="S15" i="24"/>
  <c r="T15" i="24" s="1"/>
  <c r="S14" i="24"/>
  <c r="T14" i="24" s="1"/>
  <c r="S13" i="24"/>
  <c r="T13" i="24" s="1"/>
  <c r="S12" i="24"/>
  <c r="T12" i="24" s="1"/>
  <c r="S11" i="24"/>
  <c r="T11" i="24" s="1"/>
  <c r="S10" i="24"/>
  <c r="T10" i="24" s="1"/>
  <c r="S9" i="24"/>
  <c r="T9" i="24" s="1"/>
  <c r="S8" i="24"/>
  <c r="T8" i="24" s="1"/>
  <c r="S7" i="24"/>
  <c r="T7" i="24" s="1"/>
  <c r="S6" i="24"/>
  <c r="T6" i="24" s="1"/>
  <c r="P31" i="23"/>
  <c r="O31" i="23"/>
  <c r="N31" i="23"/>
  <c r="M31" i="23"/>
  <c r="L31" i="23"/>
  <c r="K31" i="23"/>
  <c r="J31" i="23"/>
  <c r="I31" i="23"/>
  <c r="H31" i="23"/>
  <c r="G31" i="23"/>
  <c r="F31" i="23"/>
  <c r="C31" i="23"/>
  <c r="P30" i="23"/>
  <c r="O30" i="23"/>
  <c r="N30" i="23"/>
  <c r="M30" i="23"/>
  <c r="L30" i="23"/>
  <c r="K30" i="23"/>
  <c r="J30" i="23"/>
  <c r="I30" i="23"/>
  <c r="H30" i="23"/>
  <c r="G30" i="23"/>
  <c r="F30" i="23"/>
  <c r="C30" i="23"/>
  <c r="P29" i="23"/>
  <c r="O29" i="23"/>
  <c r="N29" i="23"/>
  <c r="M29" i="23"/>
  <c r="L29" i="23"/>
  <c r="K29" i="23"/>
  <c r="J29" i="23"/>
  <c r="I29" i="23"/>
  <c r="H29" i="23"/>
  <c r="G29" i="23"/>
  <c r="F29" i="23"/>
  <c r="C29" i="23"/>
  <c r="P28" i="23"/>
  <c r="O28" i="23"/>
  <c r="N28" i="23"/>
  <c r="M28" i="23"/>
  <c r="L28" i="23"/>
  <c r="K28" i="23"/>
  <c r="J28" i="23"/>
  <c r="I28" i="23"/>
  <c r="H28" i="23"/>
  <c r="G28" i="23"/>
  <c r="F28" i="23"/>
  <c r="C28" i="23"/>
  <c r="P27" i="23"/>
  <c r="O27" i="23"/>
  <c r="N27" i="23"/>
  <c r="M27" i="23"/>
  <c r="L27" i="23"/>
  <c r="K27" i="23"/>
  <c r="J27" i="23"/>
  <c r="I27" i="23"/>
  <c r="H27" i="23"/>
  <c r="G27" i="23"/>
  <c r="F27" i="23"/>
  <c r="C27" i="23"/>
  <c r="P26" i="23"/>
  <c r="O26" i="23"/>
  <c r="N26" i="23"/>
  <c r="M26" i="23"/>
  <c r="L26" i="23"/>
  <c r="K26" i="23"/>
  <c r="J26" i="23"/>
  <c r="I26" i="23"/>
  <c r="H26" i="23"/>
  <c r="G26" i="23"/>
  <c r="F26" i="23"/>
  <c r="C26" i="23"/>
  <c r="P25" i="23"/>
  <c r="O25" i="23"/>
  <c r="N25" i="23"/>
  <c r="M25" i="23"/>
  <c r="L25" i="23"/>
  <c r="K25" i="23"/>
  <c r="J25" i="23"/>
  <c r="I25" i="23"/>
  <c r="H25" i="23"/>
  <c r="G25" i="23"/>
  <c r="F25" i="23"/>
  <c r="C25" i="23"/>
  <c r="P24" i="23"/>
  <c r="O24" i="23"/>
  <c r="N24" i="23"/>
  <c r="M24" i="23"/>
  <c r="L24" i="23"/>
  <c r="K24" i="23"/>
  <c r="J24" i="23"/>
  <c r="I24" i="23"/>
  <c r="H24" i="23"/>
  <c r="G24" i="23"/>
  <c r="F24" i="23"/>
  <c r="C24" i="23"/>
  <c r="P23" i="23"/>
  <c r="O23" i="23"/>
  <c r="N23" i="23"/>
  <c r="M23" i="23"/>
  <c r="L23" i="23"/>
  <c r="K23" i="23"/>
  <c r="J23" i="23"/>
  <c r="I23" i="23"/>
  <c r="H23" i="23"/>
  <c r="G23" i="23"/>
  <c r="F23" i="23"/>
  <c r="C23" i="23"/>
  <c r="P22" i="23"/>
  <c r="O22" i="23"/>
  <c r="N22" i="23"/>
  <c r="M22" i="23"/>
  <c r="L22" i="23"/>
  <c r="K22" i="23"/>
  <c r="J22" i="23"/>
  <c r="I22" i="23"/>
  <c r="H22" i="23"/>
  <c r="G22" i="23"/>
  <c r="F22" i="23"/>
  <c r="C22" i="23"/>
  <c r="P21" i="23"/>
  <c r="O21" i="23"/>
  <c r="N21" i="23"/>
  <c r="M21" i="23"/>
  <c r="L21" i="23"/>
  <c r="K21" i="23"/>
  <c r="J21" i="23"/>
  <c r="I21" i="23"/>
  <c r="H21" i="23"/>
  <c r="G21" i="23"/>
  <c r="F21" i="23"/>
  <c r="C21" i="23"/>
  <c r="P20" i="23"/>
  <c r="O20" i="23"/>
  <c r="N20" i="23"/>
  <c r="M20" i="23"/>
  <c r="L20" i="23"/>
  <c r="K20" i="23"/>
  <c r="J20" i="23"/>
  <c r="I20" i="23"/>
  <c r="H20" i="23"/>
  <c r="G20" i="23"/>
  <c r="F20" i="23"/>
  <c r="C20" i="23"/>
  <c r="P19" i="23"/>
  <c r="O19" i="23"/>
  <c r="N19" i="23"/>
  <c r="M19" i="23"/>
  <c r="L19" i="23"/>
  <c r="K19" i="23"/>
  <c r="J19" i="23"/>
  <c r="I19" i="23"/>
  <c r="H19" i="23"/>
  <c r="G19" i="23"/>
  <c r="F19" i="23"/>
  <c r="C19" i="23"/>
  <c r="P18" i="23"/>
  <c r="O18" i="23"/>
  <c r="N18" i="23"/>
  <c r="M18" i="23"/>
  <c r="L18" i="23"/>
  <c r="K18" i="23"/>
  <c r="J18" i="23"/>
  <c r="I18" i="23"/>
  <c r="H18" i="23"/>
  <c r="G18" i="23"/>
  <c r="F18" i="23"/>
  <c r="C18" i="23"/>
  <c r="P17" i="23"/>
  <c r="O17" i="23"/>
  <c r="N17" i="23"/>
  <c r="M17" i="23"/>
  <c r="L17" i="23"/>
  <c r="K17" i="23"/>
  <c r="J17" i="23"/>
  <c r="I17" i="23"/>
  <c r="H17" i="23"/>
  <c r="G17" i="23"/>
  <c r="F17" i="23"/>
  <c r="C17" i="23"/>
  <c r="P16" i="23"/>
  <c r="O16" i="23"/>
  <c r="N16" i="23"/>
  <c r="M16" i="23"/>
  <c r="L16" i="23"/>
  <c r="K16" i="23"/>
  <c r="J16" i="23"/>
  <c r="I16" i="23"/>
  <c r="H16" i="23"/>
  <c r="G16" i="23"/>
  <c r="F16" i="23"/>
  <c r="C16" i="23"/>
  <c r="P15" i="23"/>
  <c r="O15" i="23"/>
  <c r="N15" i="23"/>
  <c r="M15" i="23"/>
  <c r="L15" i="23"/>
  <c r="K15" i="23"/>
  <c r="J15" i="23"/>
  <c r="I15" i="23"/>
  <c r="H15" i="23"/>
  <c r="G15" i="23"/>
  <c r="F15" i="23"/>
  <c r="C15" i="23"/>
  <c r="P14" i="23"/>
  <c r="O14" i="23"/>
  <c r="N14" i="23"/>
  <c r="M14" i="23"/>
  <c r="L14" i="23"/>
  <c r="K14" i="23"/>
  <c r="J14" i="23"/>
  <c r="I14" i="23"/>
  <c r="H14" i="23"/>
  <c r="G14" i="23"/>
  <c r="F14" i="23"/>
  <c r="C14" i="23"/>
  <c r="P13" i="23"/>
  <c r="O13" i="23"/>
  <c r="N13" i="23"/>
  <c r="M13" i="23"/>
  <c r="L13" i="23"/>
  <c r="K13" i="23"/>
  <c r="J13" i="23"/>
  <c r="I13" i="23"/>
  <c r="H13" i="23"/>
  <c r="G13" i="23"/>
  <c r="F13" i="23"/>
  <c r="C13" i="23"/>
  <c r="P12" i="23"/>
  <c r="O12" i="23"/>
  <c r="N12" i="23"/>
  <c r="M12" i="23"/>
  <c r="L12" i="23"/>
  <c r="K12" i="23"/>
  <c r="J12" i="23"/>
  <c r="I12" i="23"/>
  <c r="H12" i="23"/>
  <c r="G12" i="23"/>
  <c r="F12" i="23"/>
  <c r="C12" i="23"/>
  <c r="P11" i="23"/>
  <c r="O11" i="23"/>
  <c r="N11" i="23"/>
  <c r="M11" i="23"/>
  <c r="L11" i="23"/>
  <c r="K11" i="23"/>
  <c r="J11" i="23"/>
  <c r="I11" i="23"/>
  <c r="H11" i="23"/>
  <c r="G11" i="23"/>
  <c r="F11" i="23"/>
  <c r="C11" i="23"/>
  <c r="P10" i="23"/>
  <c r="O10" i="23"/>
  <c r="N10" i="23"/>
  <c r="M10" i="23"/>
  <c r="L10" i="23"/>
  <c r="K10" i="23"/>
  <c r="J10" i="23"/>
  <c r="I10" i="23"/>
  <c r="H10" i="23"/>
  <c r="G10" i="23"/>
  <c r="F10" i="23"/>
  <c r="C10" i="23"/>
  <c r="P9" i="23"/>
  <c r="O9" i="23"/>
  <c r="N9" i="23"/>
  <c r="M9" i="23"/>
  <c r="L9" i="23"/>
  <c r="K9" i="23"/>
  <c r="J9" i="23"/>
  <c r="I9" i="23"/>
  <c r="H9" i="23"/>
  <c r="G9" i="23"/>
  <c r="F9" i="23"/>
  <c r="C9" i="23"/>
  <c r="P8" i="23"/>
  <c r="O8" i="23"/>
  <c r="N8" i="23"/>
  <c r="G8" i="23"/>
  <c r="F8" i="23"/>
  <c r="J5" i="23"/>
  <c r="A4" i="23"/>
  <c r="E3" i="23"/>
  <c r="D3" i="23"/>
  <c r="B3" i="23"/>
  <c r="C8" i="23" s="1"/>
  <c r="A2" i="23"/>
  <c r="A1" i="23"/>
  <c r="E3" i="8"/>
  <c r="D3" i="8"/>
  <c r="B3" i="8"/>
  <c r="N27" i="7"/>
  <c r="M27" i="7"/>
  <c r="L27" i="7"/>
  <c r="K27" i="7"/>
  <c r="J27" i="7"/>
  <c r="I27" i="7"/>
  <c r="H27" i="7"/>
  <c r="G27" i="7"/>
  <c r="F27" i="7"/>
  <c r="C27" i="7"/>
  <c r="N26" i="7"/>
  <c r="M26" i="7"/>
  <c r="L26" i="7"/>
  <c r="K26" i="7"/>
  <c r="J26" i="7"/>
  <c r="I26" i="7"/>
  <c r="H26" i="7"/>
  <c r="G26" i="7"/>
  <c r="F26" i="7"/>
  <c r="C26" i="7"/>
  <c r="N25" i="7"/>
  <c r="M25" i="7"/>
  <c r="L25" i="7"/>
  <c r="K25" i="7"/>
  <c r="J25" i="7"/>
  <c r="I25" i="7"/>
  <c r="H25" i="7"/>
  <c r="G25" i="7"/>
  <c r="F25" i="7"/>
  <c r="C25" i="7"/>
  <c r="N24" i="7"/>
  <c r="M24" i="7"/>
  <c r="L24" i="7"/>
  <c r="K24" i="7"/>
  <c r="J24" i="7"/>
  <c r="I24" i="7"/>
  <c r="H24" i="7"/>
  <c r="G24" i="7"/>
  <c r="F24" i="7"/>
  <c r="C24" i="7"/>
  <c r="N23" i="7"/>
  <c r="M23" i="7"/>
  <c r="L23" i="7"/>
  <c r="K23" i="7"/>
  <c r="J23" i="7"/>
  <c r="I23" i="7"/>
  <c r="H23" i="7"/>
  <c r="G23" i="7"/>
  <c r="F23" i="7"/>
  <c r="C23" i="7"/>
  <c r="N22" i="7"/>
  <c r="M22" i="7"/>
  <c r="L22" i="7"/>
  <c r="K22" i="7"/>
  <c r="J22" i="7"/>
  <c r="I22" i="7"/>
  <c r="H22" i="7"/>
  <c r="G22" i="7"/>
  <c r="F22" i="7"/>
  <c r="C22" i="7"/>
  <c r="N21" i="7"/>
  <c r="M21" i="7"/>
  <c r="L21" i="7"/>
  <c r="K21" i="7"/>
  <c r="J21" i="7"/>
  <c r="I21" i="7"/>
  <c r="H21" i="7"/>
  <c r="G21" i="7"/>
  <c r="F21" i="7"/>
  <c r="C21" i="7"/>
  <c r="N20" i="7"/>
  <c r="M20" i="7"/>
  <c r="L20" i="7"/>
  <c r="K20" i="7"/>
  <c r="J20" i="7"/>
  <c r="I20" i="7"/>
  <c r="H20" i="7"/>
  <c r="G20" i="7"/>
  <c r="F20" i="7"/>
  <c r="C20" i="7"/>
  <c r="N19" i="7"/>
  <c r="M19" i="7"/>
  <c r="L19" i="7"/>
  <c r="K19" i="7"/>
  <c r="J19" i="7"/>
  <c r="I19" i="7"/>
  <c r="H19" i="7"/>
  <c r="G19" i="7"/>
  <c r="F19" i="7"/>
  <c r="C19" i="7"/>
  <c r="N18" i="7"/>
  <c r="M18" i="7"/>
  <c r="L18" i="7"/>
  <c r="K18" i="7"/>
  <c r="J18" i="7"/>
  <c r="I18" i="7"/>
  <c r="H18" i="7"/>
  <c r="G18" i="7"/>
  <c r="F18" i="7"/>
  <c r="C18" i="7"/>
  <c r="N17" i="7"/>
  <c r="M17" i="7"/>
  <c r="L17" i="7"/>
  <c r="K17" i="7"/>
  <c r="J17" i="7"/>
  <c r="I17" i="7"/>
  <c r="H17" i="7"/>
  <c r="G17" i="7"/>
  <c r="F17" i="7"/>
  <c r="C17" i="7"/>
  <c r="N16" i="7"/>
  <c r="M16" i="7"/>
  <c r="L16" i="7"/>
  <c r="K16" i="7"/>
  <c r="J16" i="7"/>
  <c r="I16" i="7"/>
  <c r="H16" i="7"/>
  <c r="G16" i="7"/>
  <c r="F16" i="7"/>
  <c r="C16" i="7"/>
  <c r="N15" i="7"/>
  <c r="M15" i="7"/>
  <c r="L15" i="7"/>
  <c r="K15" i="7"/>
  <c r="J15" i="7"/>
  <c r="I15" i="7"/>
  <c r="H15" i="7"/>
  <c r="G15" i="7"/>
  <c r="F15" i="7"/>
  <c r="C15" i="7"/>
  <c r="N14" i="7"/>
  <c r="M14" i="7"/>
  <c r="L14" i="7"/>
  <c r="K14" i="7"/>
  <c r="J14" i="7"/>
  <c r="I14" i="7"/>
  <c r="H14" i="7"/>
  <c r="G14" i="7"/>
  <c r="F14" i="7"/>
  <c r="C14" i="7"/>
  <c r="N13" i="7"/>
  <c r="M13" i="7"/>
  <c r="L13" i="7"/>
  <c r="K13" i="7"/>
  <c r="J13" i="7"/>
  <c r="I13" i="7"/>
  <c r="H13" i="7"/>
  <c r="G13" i="7"/>
  <c r="F13" i="7"/>
  <c r="C13" i="7"/>
  <c r="N12" i="7"/>
  <c r="M12" i="7"/>
  <c r="L12" i="7"/>
  <c r="K12" i="7"/>
  <c r="J12" i="7"/>
  <c r="I12" i="7"/>
  <c r="H12" i="7"/>
  <c r="G12" i="7"/>
  <c r="F12" i="7"/>
  <c r="C12" i="7"/>
  <c r="N11" i="7"/>
  <c r="M11" i="7"/>
  <c r="L11" i="7"/>
  <c r="K11" i="7"/>
  <c r="J11" i="7"/>
  <c r="I11" i="7"/>
  <c r="H11" i="7"/>
  <c r="G11" i="7"/>
  <c r="F11" i="7"/>
  <c r="C11" i="7"/>
  <c r="N10" i="7"/>
  <c r="M10" i="7"/>
  <c r="L10" i="7"/>
  <c r="K10" i="7"/>
  <c r="J10" i="7"/>
  <c r="I10" i="7"/>
  <c r="H10" i="7"/>
  <c r="G10" i="7"/>
  <c r="F10" i="7"/>
  <c r="C10" i="7"/>
  <c r="N9" i="7"/>
  <c r="M9" i="7"/>
  <c r="L9" i="7"/>
  <c r="K9" i="7"/>
  <c r="J9" i="7"/>
  <c r="I9" i="7"/>
  <c r="H9" i="7"/>
  <c r="G9" i="7"/>
  <c r="F9" i="7"/>
  <c r="C9" i="7"/>
  <c r="N8" i="7"/>
  <c r="M8" i="7"/>
  <c r="L8" i="7"/>
  <c r="K8" i="7"/>
  <c r="J8" i="7"/>
  <c r="I8" i="7"/>
  <c r="H8" i="7"/>
  <c r="G8" i="7"/>
  <c r="F8" i="7"/>
  <c r="C8" i="7"/>
  <c r="A4" i="7"/>
  <c r="E3" i="7"/>
  <c r="D3" i="7"/>
  <c r="B3" i="7"/>
  <c r="H5" i="7" l="1"/>
  <c r="H5" i="23"/>
  <c r="M8" i="23"/>
  <c r="L8" i="23"/>
  <c r="K8" i="23"/>
  <c r="J8" i="23"/>
  <c r="I8" i="23"/>
  <c r="H8" i="23"/>
</calcChain>
</file>

<file path=xl/sharedStrings.xml><?xml version="1.0" encoding="utf-8"?>
<sst xmlns="http://schemas.openxmlformats.org/spreadsheetml/2006/main" count="2566" uniqueCount="561">
  <si>
    <t>Lietuvos mokinių kroso ir kroso estafečių čempionatas</t>
  </si>
  <si>
    <t>2022 m. spalio 1-2 d., Palanga</t>
  </si>
  <si>
    <t>K O M A N D I N I A I R E Z U L T A T A I</t>
  </si>
  <si>
    <t>MIESTAI</t>
  </si>
  <si>
    <t>RAJONAI</t>
  </si>
  <si>
    <t>Vieta</t>
  </si>
  <si>
    <t>Komanda</t>
  </si>
  <si>
    <t>Taškai</t>
  </si>
  <si>
    <t>Estafetė</t>
  </si>
  <si>
    <t>Viso</t>
  </si>
  <si>
    <t>Vyr.varžybų TEISĖJAS</t>
  </si>
  <si>
    <t>A.KONTRIMAS (Palanga)</t>
  </si>
  <si>
    <t>Vyr.varžybų SEKRETORIUS</t>
  </si>
  <si>
    <t>J. BERŽINSKIENĖ (Klaipėda)</t>
  </si>
  <si>
    <t>bėgimas iš</t>
  </si>
  <si>
    <t>Nr.</t>
  </si>
  <si>
    <t>id</t>
  </si>
  <si>
    <t>t</t>
  </si>
  <si>
    <t>t rank</t>
  </si>
  <si>
    <t>Rank</t>
  </si>
  <si>
    <t>rank2</t>
  </si>
  <si>
    <t>Atletas</t>
  </si>
  <si>
    <t>Gim.data</t>
  </si>
  <si>
    <t>Miestas</t>
  </si>
  <si>
    <t>Klubas</t>
  </si>
  <si>
    <t>stat</t>
  </si>
  <si>
    <t>Treneris</t>
  </si>
  <si>
    <t>Rezultatas</t>
  </si>
  <si>
    <t>Kv.l.</t>
  </si>
  <si>
    <t>h</t>
  </si>
  <si>
    <t>m</t>
  </si>
  <si>
    <t>ss</t>
  </si>
  <si>
    <t>500m mergaitės</t>
  </si>
  <si>
    <t xml:space="preserve"> </t>
  </si>
  <si>
    <t>Gaellė Zilys</t>
  </si>
  <si>
    <t>Klaipėda-1</t>
  </si>
  <si>
    <t>BĮ Klaipėdos m. LAM</t>
  </si>
  <si>
    <t>L.Bružas</t>
  </si>
  <si>
    <t>Sofija Butkutė</t>
  </si>
  <si>
    <t>2009 07 020</t>
  </si>
  <si>
    <t>Solveiga Stulpinaitė</t>
  </si>
  <si>
    <t>Kelmė</t>
  </si>
  <si>
    <t>Kelmės SC</t>
  </si>
  <si>
    <t>P.Sabaitis</t>
  </si>
  <si>
    <t>Evija Zaboraitė</t>
  </si>
  <si>
    <t>Klaipėda-2</t>
  </si>
  <si>
    <t>V.Čiapienė</t>
  </si>
  <si>
    <t>Dovilė Stočkutė</t>
  </si>
  <si>
    <t>Vilkaviškio raj.</t>
  </si>
  <si>
    <t>Vilkaviškio SM</t>
  </si>
  <si>
    <t>M. Saldukaitis</t>
  </si>
  <si>
    <t>Jogilė Paulauskaitė</t>
  </si>
  <si>
    <t>Telšių</t>
  </si>
  <si>
    <t>SRC</t>
  </si>
  <si>
    <t>L.Kaveckienė</t>
  </si>
  <si>
    <t>Urtė Durneikaitė</t>
  </si>
  <si>
    <t>m33</t>
  </si>
  <si>
    <t>Lėja Milkevičiūtė</t>
  </si>
  <si>
    <t>Alytaus m.</t>
  </si>
  <si>
    <t>Sporto ir rekreacijos centras</t>
  </si>
  <si>
    <t>V. Šmidtas</t>
  </si>
  <si>
    <t>Danielė Malakauskaitė</t>
  </si>
  <si>
    <t>Klaipėda-ind.</t>
  </si>
  <si>
    <t>ind.</t>
  </si>
  <si>
    <t>L.Bružas, V.Baronienė</t>
  </si>
  <si>
    <t>Smiltė  Paukštytė</t>
  </si>
  <si>
    <t>Panevėžys</t>
  </si>
  <si>
    <t>Panevėžio SC</t>
  </si>
  <si>
    <t>A.Dobregienė, I.Zabulienė</t>
  </si>
  <si>
    <t>Eglė Valavičiūtė</t>
  </si>
  <si>
    <t>R. Akucevičiūtė</t>
  </si>
  <si>
    <t>Augustė Iršaitė</t>
  </si>
  <si>
    <t>Kaunas-ind.</t>
  </si>
  <si>
    <t>Startas</t>
  </si>
  <si>
    <t>R.Sadzevičienė</t>
  </si>
  <si>
    <t>Elzė Juodkūnaitė</t>
  </si>
  <si>
    <t>Vilkaviškio raj.-ind.</t>
  </si>
  <si>
    <t>I. Dubickienė</t>
  </si>
  <si>
    <t>Ingrida Vaisiūnaitė</t>
  </si>
  <si>
    <t>Švenčionių r.</t>
  </si>
  <si>
    <t>ŠRSC</t>
  </si>
  <si>
    <t>V. Meškauskas, R.Turla</t>
  </si>
  <si>
    <t>Ivona Raudonytė</t>
  </si>
  <si>
    <t>Trakai-ind.</t>
  </si>
  <si>
    <t>TRKKSC</t>
  </si>
  <si>
    <t>Laima Sinkevičienė</t>
  </si>
  <si>
    <t>Marija Markevičiūtė</t>
  </si>
  <si>
    <t>Trakai</t>
  </si>
  <si>
    <t>Sofyja Stulpinaitė</t>
  </si>
  <si>
    <t>Luknė Andriukaitytė</t>
  </si>
  <si>
    <t>Emilija Veršilaitė</t>
  </si>
  <si>
    <t>Elektrėnai</t>
  </si>
  <si>
    <t>ESSC</t>
  </si>
  <si>
    <t>I.Ivoškienė</t>
  </si>
  <si>
    <t>Emilija Ševeliova</t>
  </si>
  <si>
    <t>Dainius Virbickas</t>
  </si>
  <si>
    <t>Olivija Urbanavičiūtė</t>
  </si>
  <si>
    <t>Toma Trapikaitė</t>
  </si>
  <si>
    <t>R.Turla</t>
  </si>
  <si>
    <t>Enrika Liebaitė</t>
  </si>
  <si>
    <t>Kelmė-ind</t>
  </si>
  <si>
    <t>G.Kasputis</t>
  </si>
  <si>
    <t>Aistė Raudonytė</t>
  </si>
  <si>
    <t>Elinga Simaitytė</t>
  </si>
  <si>
    <t>Šilutės SM-ind.</t>
  </si>
  <si>
    <t>Šilutės sporto mokykla</t>
  </si>
  <si>
    <t>Lina Leikuvienė</t>
  </si>
  <si>
    <t>Agnė Naruševičiūtė</t>
  </si>
  <si>
    <t>Šilutės SM</t>
  </si>
  <si>
    <t>Kamilė Kačinskytė</t>
  </si>
  <si>
    <t>J.Beržinskienė</t>
  </si>
  <si>
    <t>Gabrielė Žalytė</t>
  </si>
  <si>
    <t>Pakruojis-ind.</t>
  </si>
  <si>
    <t>Pakruojo rajono SC</t>
  </si>
  <si>
    <t>M. Diliūnas</t>
  </si>
  <si>
    <t>m121</t>
  </si>
  <si>
    <t>Dominyka Žalabinaitė</t>
  </si>
  <si>
    <t>RaseiniųKKSC</t>
  </si>
  <si>
    <t>E.Petrokas</t>
  </si>
  <si>
    <t>Augustė Ruikytė</t>
  </si>
  <si>
    <t>Ugnė Razmaitė</t>
  </si>
  <si>
    <t>B.Mickus</t>
  </si>
  <si>
    <t>m34</t>
  </si>
  <si>
    <t>Amelija Ivanauskaitė</t>
  </si>
  <si>
    <t>Elzė Milašiūtė</t>
  </si>
  <si>
    <t>M.Krakys</t>
  </si>
  <si>
    <t>Emilija Juškaitė</t>
  </si>
  <si>
    <t>Goda Pociūtė</t>
  </si>
  <si>
    <t>m204</t>
  </si>
  <si>
    <t>Kornelija Nenartavičiūtė</t>
  </si>
  <si>
    <t>Denisa Rimkutė</t>
  </si>
  <si>
    <t>Pakruojis</t>
  </si>
  <si>
    <t>Jelizaveta Danilova</t>
  </si>
  <si>
    <t>N. Krakiene</t>
  </si>
  <si>
    <t>m202</t>
  </si>
  <si>
    <t>Kamilė Savickaitė</t>
  </si>
  <si>
    <t>Tamilija Vinčiūnaitė</t>
  </si>
  <si>
    <t>BI Klaipėdos m. LAM</t>
  </si>
  <si>
    <t>N.Krakiene</t>
  </si>
  <si>
    <t>Barbora Gerdvilė</t>
  </si>
  <si>
    <t>Gabrielė Jonušaitė</t>
  </si>
  <si>
    <t>Amelija Chaikina</t>
  </si>
  <si>
    <t>Eglė Račiukaitytė</t>
  </si>
  <si>
    <t>Vygantė Kručkaitė</t>
  </si>
  <si>
    <t>Liudvika Tichonova</t>
  </si>
  <si>
    <t>Mingailė Karalevičiūtė</t>
  </si>
  <si>
    <t>Ugnė Pauliukonytė</t>
  </si>
  <si>
    <t>Palanga</t>
  </si>
  <si>
    <t>Palangos SC</t>
  </si>
  <si>
    <t>S.Simė</t>
  </si>
  <si>
    <t>Gabrielė Misiūnaitė</t>
  </si>
  <si>
    <t>Kamilė Marcinkaitė</t>
  </si>
  <si>
    <t>Eva Petkevičiūtė</t>
  </si>
  <si>
    <t>Adrijana Ibatulinaitė</t>
  </si>
  <si>
    <t>E.Cchovrebovas</t>
  </si>
  <si>
    <r>
      <rPr>
        <u/>
        <sz val="10"/>
        <color rgb="FF000000"/>
        <rFont val="times new roman,serif"/>
      </rPr>
      <t>Eil.Nr</t>
    </r>
    <r>
      <rPr>
        <sz val="10"/>
        <color rgb="FF000000"/>
        <rFont val="times new roman,serif"/>
      </rPr>
      <t>.</t>
    </r>
  </si>
  <si>
    <t>500m jaunutės</t>
  </si>
  <si>
    <t>m192</t>
  </si>
  <si>
    <t>m227</t>
  </si>
  <si>
    <t>m195</t>
  </si>
  <si>
    <t>m36</t>
  </si>
  <si>
    <t>m108</t>
  </si>
  <si>
    <t>m111</t>
  </si>
  <si>
    <t>m193</t>
  </si>
  <si>
    <t>m2</t>
  </si>
  <si>
    <t>m35</t>
  </si>
  <si>
    <t>m32</t>
  </si>
  <si>
    <t>m161</t>
  </si>
  <si>
    <t>m126</t>
  </si>
  <si>
    <t>m12</t>
  </si>
  <si>
    <t>m166</t>
  </si>
  <si>
    <t>m27</t>
  </si>
  <si>
    <t>m165</t>
  </si>
  <si>
    <t>m101</t>
  </si>
  <si>
    <t>m64</t>
  </si>
  <si>
    <t>m123</t>
  </si>
  <si>
    <t>1000m berniukai</t>
  </si>
  <si>
    <t>Arlitas Šarkovas</t>
  </si>
  <si>
    <t>Daniil Šelichov</t>
  </si>
  <si>
    <t>O.Grybauskienė</t>
  </si>
  <si>
    <t>Ignas Stanaitis</t>
  </si>
  <si>
    <t>Raigirdas Jostas</t>
  </si>
  <si>
    <t>R. Kiškėnienė</t>
  </si>
  <si>
    <t>Dovydas Rimas</t>
  </si>
  <si>
    <t>Vilnius FULLGAZZ</t>
  </si>
  <si>
    <t>T.Petravičius</t>
  </si>
  <si>
    <t>Ąžuolas Karečka</t>
  </si>
  <si>
    <t>Daniel Bagrov</t>
  </si>
  <si>
    <t>Danielius Rusys</t>
  </si>
  <si>
    <t>Milvydas Blaževičius</t>
  </si>
  <si>
    <t>Nojus Švelnikas</t>
  </si>
  <si>
    <t>R.Klybaitė</t>
  </si>
  <si>
    <t>Matas Valeška</t>
  </si>
  <si>
    <t>Rokas Malašauskas</t>
  </si>
  <si>
    <t>Jokūbas Petkus</t>
  </si>
  <si>
    <t>Marijampolė-ind.</t>
  </si>
  <si>
    <t>SC</t>
  </si>
  <si>
    <t>P.Bieliūnas</t>
  </si>
  <si>
    <t>Donnis Bakanovas</t>
  </si>
  <si>
    <t>Egidijus Laucius</t>
  </si>
  <si>
    <t>Lukas Siauka</t>
  </si>
  <si>
    <t>Erikas Merkelis</t>
  </si>
  <si>
    <t>Pagėgių sav.</t>
  </si>
  <si>
    <t>Pagėgių MSM</t>
  </si>
  <si>
    <t>Alvyra Jankantienė</t>
  </si>
  <si>
    <t>Martynas Kručkas</t>
  </si>
  <si>
    <t>Gustas Černauskas</t>
  </si>
  <si>
    <t>Justas Vikšraitis</t>
  </si>
  <si>
    <t>Titas Valinčius</t>
  </si>
  <si>
    <t>Matas Petkevičius</t>
  </si>
  <si>
    <t>Ignas Igaris</t>
  </si>
  <si>
    <t>Markas Markevičius</t>
  </si>
  <si>
    <t>Gedeminas Tamošauskas</t>
  </si>
  <si>
    <t>Ivanas Dobrovolskis</t>
  </si>
  <si>
    <t>Rytis Ježauskas</t>
  </si>
  <si>
    <t>Paulius Ališauskas</t>
  </si>
  <si>
    <t>Sebastijanas Karklys</t>
  </si>
  <si>
    <t>Vincentas Venckūnas</t>
  </si>
  <si>
    <t>R.Ančlauskas</t>
  </si>
  <si>
    <t>Matas Katlauskas</t>
  </si>
  <si>
    <t>Armandas Vingis</t>
  </si>
  <si>
    <t>Rivaldas Šmitas</t>
  </si>
  <si>
    <t>Mantas Vaisėta</t>
  </si>
  <si>
    <t>2012-20-41</t>
  </si>
  <si>
    <t>3000m jauniai</t>
  </si>
  <si>
    <t>1500m jaunuolės</t>
  </si>
  <si>
    <t>3000m jaunuoliai</t>
  </si>
  <si>
    <t xml:space="preserve">Startas: </t>
  </si>
  <si>
    <t>Lietuvos mokinių rudens kroso pirmenybės</t>
  </si>
  <si>
    <t>2022 m. rugsėjo 30 d., Palanga</t>
  </si>
  <si>
    <t>Eil</t>
  </si>
  <si>
    <t>failu pavadinimai</t>
  </si>
  <si>
    <t>KV l</t>
  </si>
  <si>
    <t>500m</t>
  </si>
  <si>
    <t>v</t>
  </si>
  <si>
    <t>1000m</t>
  </si>
  <si>
    <t>Varžybų atidarymas</t>
  </si>
  <si>
    <t>bėg sk</t>
  </si>
  <si>
    <t>bėgim</t>
  </si>
  <si>
    <t>1 bėg t</t>
  </si>
  <si>
    <t>st_</t>
  </si>
  <si>
    <t>1b</t>
  </si>
  <si>
    <t>13:00</t>
  </si>
  <si>
    <t>500m mergaitės I bėgimas</t>
  </si>
  <si>
    <t>0:07</t>
  </si>
  <si>
    <t>rez_</t>
  </si>
  <si>
    <t>b</t>
  </si>
  <si>
    <t>2b</t>
  </si>
  <si>
    <t>500m mergaitės II bėgimas</t>
  </si>
  <si>
    <t>vjc</t>
  </si>
  <si>
    <t>3b</t>
  </si>
  <si>
    <t>500m mergaitės III bėgimas</t>
  </si>
  <si>
    <t>bjc</t>
  </si>
  <si>
    <t>4b</t>
  </si>
  <si>
    <t>mj</t>
  </si>
  <si>
    <t>II A</t>
  </si>
  <si>
    <t>1000m mergaitės</t>
  </si>
  <si>
    <t>bj</t>
  </si>
  <si>
    <t>III A</t>
  </si>
  <si>
    <t>1000m jaunutės</t>
  </si>
  <si>
    <t>mjn</t>
  </si>
  <si>
    <t>I JA</t>
  </si>
  <si>
    <t>1000m berniukai I bėgimas</t>
  </si>
  <si>
    <t>vjn</t>
  </si>
  <si>
    <t>II JA</t>
  </si>
  <si>
    <t>1000m berniukai II bėgimas</t>
  </si>
  <si>
    <t>III JA</t>
  </si>
  <si>
    <t>1000m jaunučiai</t>
  </si>
  <si>
    <t>1500m berniukai</t>
  </si>
  <si>
    <t>1500m jaunučiai</t>
  </si>
  <si>
    <t>1000m jaunės</t>
  </si>
  <si>
    <t>1500m</t>
  </si>
  <si>
    <t>2000m</t>
  </si>
  <si>
    <t>1500m jaunės</t>
  </si>
  <si>
    <t>1500m jauniai</t>
  </si>
  <si>
    <t>KSM</t>
  </si>
  <si>
    <t>I A</t>
  </si>
  <si>
    <t>Alytus</t>
  </si>
  <si>
    <t>Kaunas</t>
  </si>
  <si>
    <t>Klaipėda</t>
  </si>
  <si>
    <t>Šiauliai</t>
  </si>
  <si>
    <t>Vilnius</t>
  </si>
  <si>
    <t>3000m</t>
  </si>
  <si>
    <t>Druskininkai</t>
  </si>
  <si>
    <t>Kalvarija</t>
  </si>
  <si>
    <t>Kėdainiai</t>
  </si>
  <si>
    <t>Kelmės raj.</t>
  </si>
  <si>
    <t>Klapėdos raj.</t>
  </si>
  <si>
    <t>Kretingos raj.</t>
  </si>
  <si>
    <t>Marijampolė</t>
  </si>
  <si>
    <t>Mažeikiai</t>
  </si>
  <si>
    <t>Pagėgių raj.</t>
  </si>
  <si>
    <t>Pakruojo raj.</t>
  </si>
  <si>
    <t>Pasvalio raj.</t>
  </si>
  <si>
    <t>Plungės raj.</t>
  </si>
  <si>
    <t>4000m</t>
  </si>
  <si>
    <t>5000m</t>
  </si>
  <si>
    <t>Šiaulių raj.</t>
  </si>
  <si>
    <t>Šilalės raj.</t>
  </si>
  <si>
    <t>Skuodo raj.</t>
  </si>
  <si>
    <t>Švenčionių raj.</t>
  </si>
  <si>
    <t>Vilniaus raj.</t>
  </si>
  <si>
    <t>KLUBAI</t>
  </si>
  <si>
    <t>Druskininkų ėjikų klubas</t>
  </si>
  <si>
    <t>Kauno "Bėgimas"</t>
  </si>
  <si>
    <t>Kėdainių SK "Vaivorykštė"</t>
  </si>
  <si>
    <t>Klaipėdos "Nikė"</t>
  </si>
  <si>
    <t>Klaipėdos raj. SK "Ritmas"</t>
  </si>
  <si>
    <t>Klaipėdos raj. SK "YES"</t>
  </si>
  <si>
    <t>Palangos LASK</t>
  </si>
  <si>
    <t>Panevėžio "El-Eko Sport"</t>
  </si>
  <si>
    <t>Panevėžio SK "Sporto pasaulis"</t>
  </si>
  <si>
    <t>Pasvalio raj. "Lėvuo"</t>
  </si>
  <si>
    <t>Plungės raj. Alsėdžiai</t>
  </si>
  <si>
    <t>Šiaulių "Flamingas"</t>
  </si>
  <si>
    <t>Šiaulių "Stadija"</t>
  </si>
  <si>
    <t>Šiaulių raj "Lukas"</t>
  </si>
  <si>
    <t>Šiaulių raj "Meškuičiai"</t>
  </si>
  <si>
    <t>Švenčionių SK "Aitvaras"</t>
  </si>
  <si>
    <t>Vilkaviškio LASK</t>
  </si>
  <si>
    <t>bk</t>
  </si>
  <si>
    <t>ind</t>
  </si>
  <si>
    <t>Kaunas-1</t>
  </si>
  <si>
    <t>R.Kančys</t>
  </si>
  <si>
    <t>R.Norkus</t>
  </si>
  <si>
    <t>D.Jankauskaitė</t>
  </si>
  <si>
    <t>Nemunas</t>
  </si>
  <si>
    <t>Kaunas-2</t>
  </si>
  <si>
    <t>A. Klebauskas</t>
  </si>
  <si>
    <t>Alytus/Vilnius</t>
  </si>
  <si>
    <t>Ozo gimnazija</t>
  </si>
  <si>
    <t>A.Dobregienė</t>
  </si>
  <si>
    <t>Vilnius-Elektrėnai</t>
  </si>
  <si>
    <t>I.Krakoviak</t>
  </si>
  <si>
    <t>Elektrėnai - Vieviečiai</t>
  </si>
  <si>
    <t>D.Kvėdaravičius</t>
  </si>
  <si>
    <t>KPM</t>
  </si>
  <si>
    <t>S.Ramoškevičiūtė</t>
  </si>
  <si>
    <t>A.Petrokas</t>
  </si>
  <si>
    <t>Z. Zenkevičius</t>
  </si>
  <si>
    <t>Z.Zenkevičius</t>
  </si>
  <si>
    <t>Šiauliai, Elektrėnai</t>
  </si>
  <si>
    <t>ŠSG</t>
  </si>
  <si>
    <t>A.Kitanov, R.Voronkova</t>
  </si>
  <si>
    <t>Šiauliai, Šiaulių raj.</t>
  </si>
  <si>
    <t>R.Razmaitė,R.Juodis</t>
  </si>
  <si>
    <t>Šiauliai, Klaipėda-2</t>
  </si>
  <si>
    <t>A.Kitanov, N.Krakienė</t>
  </si>
  <si>
    <t>A.Kitanov</t>
  </si>
  <si>
    <t>R.Razmaitė</t>
  </si>
  <si>
    <t>Šiauliai, Tytuvėnai</t>
  </si>
  <si>
    <t>R.Razmaitė, P.Sabaitis</t>
  </si>
  <si>
    <t>A.Kitanov, R.Razmaitė</t>
  </si>
  <si>
    <t>ŠLASC</t>
  </si>
  <si>
    <t>L.Bružas, L.Milikauskaitė</t>
  </si>
  <si>
    <t>Palanga-ind.</t>
  </si>
  <si>
    <t>E.Gustaitis, V.Komisaraitis</t>
  </si>
  <si>
    <t>D.Urbonienė, V.Komisaraitis</t>
  </si>
  <si>
    <t>V.Komisaraitis</t>
  </si>
  <si>
    <t>1 bėgimas iš 3</t>
  </si>
  <si>
    <t>2 bėgimas iš 3</t>
  </si>
  <si>
    <t>3 bėgimas iš 3</t>
  </si>
  <si>
    <t>1 bėgimas iš 1</t>
  </si>
  <si>
    <t>Agnė Gintilaitė</t>
  </si>
  <si>
    <t>Meda Buziūtė</t>
  </si>
  <si>
    <t>Kamilė Matulevičiūtė</t>
  </si>
  <si>
    <t>Goda Šataitė</t>
  </si>
  <si>
    <t>Elma Račiukaitytė</t>
  </si>
  <si>
    <t>Aušrinė Savickaitė</t>
  </si>
  <si>
    <t>Arina Bagrova</t>
  </si>
  <si>
    <t>Emilija Bagvilaitė</t>
  </si>
  <si>
    <t>Ugnė Damidavičiūtė</t>
  </si>
  <si>
    <t>Iveta Jablonskytė</t>
  </si>
  <si>
    <t>Gabija Matjošaitytė</t>
  </si>
  <si>
    <t>Lija Damavičiūtė</t>
  </si>
  <si>
    <t>Gabija Prakapaitė</t>
  </si>
  <si>
    <t>Neda Baranauskaitė</t>
  </si>
  <si>
    <t>Bernadeta Jokūbauskaitė</t>
  </si>
  <si>
    <t>Giljeta Petrulytė</t>
  </si>
  <si>
    <t>Agnieta Gaidytė</t>
  </si>
  <si>
    <t>Milita Žegunytė</t>
  </si>
  <si>
    <t>Justė Juškaitė</t>
  </si>
  <si>
    <t>Andrėja Šimkutė</t>
  </si>
  <si>
    <t>Paulina Sabaliauskaitė</t>
  </si>
  <si>
    <t>Ieva Zubavičiūtė</t>
  </si>
  <si>
    <t>Andrėja Michalkovskaja</t>
  </si>
  <si>
    <t>Kornelija Šteinaitė</t>
  </si>
  <si>
    <t>Elina Kvedaravičiūtė</t>
  </si>
  <si>
    <t>Dovilė Pilibaitytė</t>
  </si>
  <si>
    <t>Andra Bobinaitė</t>
  </si>
  <si>
    <t>Norvilė Petrilovskytė</t>
  </si>
  <si>
    <t>Elinga Jasotytė</t>
  </si>
  <si>
    <t>Dominyka Petrauskaitė</t>
  </si>
  <si>
    <t>Vakarė Maciukaitė</t>
  </si>
  <si>
    <t>Austėja Petravičiūtė</t>
  </si>
  <si>
    <t>Gabrielė Svetokaitė</t>
  </si>
  <si>
    <t>Nikita Liatukaitė</t>
  </si>
  <si>
    <t>Emanuelė Balsytė</t>
  </si>
  <si>
    <t>Perla Navickė</t>
  </si>
  <si>
    <t>Anna Teriaeva</t>
  </si>
  <si>
    <t>Andrėja Zigmantaitė</t>
  </si>
  <si>
    <t>Gabrielė Sabaliauskaitė</t>
  </si>
  <si>
    <t>Roberta Bliujūtė</t>
  </si>
  <si>
    <t>Agnė Kaveckaitė</t>
  </si>
  <si>
    <t>Adrijana Karinauskaitė</t>
  </si>
  <si>
    <t>Austėja Valinčiūtė</t>
  </si>
  <si>
    <t>Paulina Meškauskytė</t>
  </si>
  <si>
    <t>Vytautė Vasiljevaitė</t>
  </si>
  <si>
    <t>Džiuga Sidaravičiūtė</t>
  </si>
  <si>
    <t>Luknė Šlekytė</t>
  </si>
  <si>
    <t>Augustė Česynaitė</t>
  </si>
  <si>
    <t>Lukas Mikavičius</t>
  </si>
  <si>
    <t>Airidas Zykas</t>
  </si>
  <si>
    <t>Aidas  Armokas</t>
  </si>
  <si>
    <t>Danielius Jurgaitis</t>
  </si>
  <si>
    <t>Tomas Girnys</t>
  </si>
  <si>
    <t>Titas Dominaitis</t>
  </si>
  <si>
    <t>Titas Zubavičius</t>
  </si>
  <si>
    <t>Grėjus Gudavičius</t>
  </si>
  <si>
    <t>Nikita Kazabekov</t>
  </si>
  <si>
    <t>Paulius Jarašiūnas</t>
  </si>
  <si>
    <t>Regimantas Leikus</t>
  </si>
  <si>
    <t>Vilius Matulionis</t>
  </si>
  <si>
    <t>Titas Jusas</t>
  </si>
  <si>
    <t>Gintaras Einiulaitis</t>
  </si>
  <si>
    <t>Gediminas Navickas</t>
  </si>
  <si>
    <t>Kajus Kaupas</t>
  </si>
  <si>
    <t>Arnas Vasiliauskas</t>
  </si>
  <si>
    <t>Rokas Milkintas</t>
  </si>
  <si>
    <t>Ugnius Litvinskas</t>
  </si>
  <si>
    <t>Airidas Freibergis</t>
  </si>
  <si>
    <t>Karolis Bitaitis</t>
  </si>
  <si>
    <t>Airidas Simanavičius</t>
  </si>
  <si>
    <t>Dominykas Gurskas</t>
  </si>
  <si>
    <t>Mantas Budrikas</t>
  </si>
  <si>
    <t>Marijus Šiufinskas</t>
  </si>
  <si>
    <t>Karolis Būras</t>
  </si>
  <si>
    <t>Danielius Puodžiūnas</t>
  </si>
  <si>
    <t>Arminas Žilinskas</t>
  </si>
  <si>
    <t>Nojus Naumcev</t>
  </si>
  <si>
    <t>Aurelijus Keblys</t>
  </si>
  <si>
    <t>Aronas Liebus</t>
  </si>
  <si>
    <t>Jonas Venckūnas</t>
  </si>
  <si>
    <t>Deividas Kazlauskas</t>
  </si>
  <si>
    <t>Kostas Budvytis</t>
  </si>
  <si>
    <t>Simas Gedeikis</t>
  </si>
  <si>
    <t>Nojus Minevičius</t>
  </si>
  <si>
    <t>Mantas Odegovas</t>
  </si>
  <si>
    <t>Ayrtonas Katilius</t>
  </si>
  <si>
    <t>Rokas Mačiulaitis</t>
  </si>
  <si>
    <t>Jokūbas Ramašauskas</t>
  </si>
  <si>
    <t>Lukas Juozapaitis</t>
  </si>
  <si>
    <t>Vakaris Jokubynas</t>
  </si>
  <si>
    <t>Airidas Juraitis</t>
  </si>
  <si>
    <t>Matas Naumcev</t>
  </si>
  <si>
    <t>Pijus Valužis</t>
  </si>
  <si>
    <t>Oleksandr Khristenko</t>
  </si>
  <si>
    <t>Patrikas Neverauskas</t>
  </si>
  <si>
    <t>Maksimas Padkovskis</t>
  </si>
  <si>
    <t>Aleksandras Lukaitis</t>
  </si>
  <si>
    <t>Nikita Tumanov</t>
  </si>
  <si>
    <t>Regvita Gackaitė</t>
  </si>
  <si>
    <t>Rugilė Miklyčiūtė</t>
  </si>
  <si>
    <t>Reda Teteriukovė</t>
  </si>
  <si>
    <t>Augustė Balnytė</t>
  </si>
  <si>
    <t>Paulė Pužauskaitė</t>
  </si>
  <si>
    <t>Rugilė  Ivanauskaitė</t>
  </si>
  <si>
    <t>Kamilė Petrauskaitė</t>
  </si>
  <si>
    <t>Ugnė Kisnieriūtė</t>
  </si>
  <si>
    <t>Neda  Vidzėnaitė</t>
  </si>
  <si>
    <t>Orinta Rimkevičiūtė</t>
  </si>
  <si>
    <t>Andrija Krupovičiūtė</t>
  </si>
  <si>
    <t>Kristina Stasionytė</t>
  </si>
  <si>
    <t>Gabrielė Urniežiūtė</t>
  </si>
  <si>
    <t>Mija Laurinčikaitė</t>
  </si>
  <si>
    <t>Viktorija Neifaltaitė</t>
  </si>
  <si>
    <t>Nadežda Novikova</t>
  </si>
  <si>
    <t>Gabija Ižikovaitė</t>
  </si>
  <si>
    <t>Eva Merkelytė</t>
  </si>
  <si>
    <t>Karolina Vaitkevičiūtė</t>
  </si>
  <si>
    <t>Arnela Šaulytė</t>
  </si>
  <si>
    <t>Goda Šiaudvytytė</t>
  </si>
  <si>
    <t>Jelizaveta Komarova</t>
  </si>
  <si>
    <t>Neda Čapskytė</t>
  </si>
  <si>
    <t>Augustina Keblikaitė</t>
  </si>
  <si>
    <t>Stela Laurinčikaitė</t>
  </si>
  <si>
    <t>Atlanta Venckutė</t>
  </si>
  <si>
    <t>Rugilė Švagždytė</t>
  </si>
  <si>
    <t>Edvardas Aukštuolis</t>
  </si>
  <si>
    <t>Danielis Bendaravičius</t>
  </si>
  <si>
    <t>Maksimas Azanovas</t>
  </si>
  <si>
    <t>Vilius Danilovas</t>
  </si>
  <si>
    <t>Normantas Durneika</t>
  </si>
  <si>
    <t>Augustas Usovas</t>
  </si>
  <si>
    <t>Povilas Strazdas</t>
  </si>
  <si>
    <t>Gabrielius Stangvilas</t>
  </si>
  <si>
    <t>Maksim Taleikis</t>
  </si>
  <si>
    <t>Jokūbas  Grigaliūnas</t>
  </si>
  <si>
    <t>Paulius Malijauskas</t>
  </si>
  <si>
    <t>Valentas Mockus</t>
  </si>
  <si>
    <t>Justinas Gudauskas</t>
  </si>
  <si>
    <t>Nedas Kasparas</t>
  </si>
  <si>
    <t>Naglis Kuturys</t>
  </si>
  <si>
    <t>Viktoras Vekeriotas</t>
  </si>
  <si>
    <t>Erik Černiavski</t>
  </si>
  <si>
    <t>Laurynas Grachovskis</t>
  </si>
  <si>
    <t>Madatov Eldar</t>
  </si>
  <si>
    <t>Jokūbas Snetkovas</t>
  </si>
  <si>
    <t>Aldas Kasparas</t>
  </si>
  <si>
    <t>Naglis Zigmanta</t>
  </si>
  <si>
    <t>Jokūbas Jorulis</t>
  </si>
  <si>
    <t>Svajūnas Buivydas</t>
  </si>
  <si>
    <t>Joris Dėdinas</t>
  </si>
  <si>
    <t>Agota Žurauskaitė</t>
  </si>
  <si>
    <t>Airidas Bendaravičius</t>
  </si>
  <si>
    <t xml:space="preserve">Estafetė (1000m V - 1000m M - 1000m V - 1000m M - 1000m V - 500m M) </t>
  </si>
  <si>
    <t>taškai</t>
  </si>
  <si>
    <t>Nr</t>
  </si>
  <si>
    <t>Vardas</t>
  </si>
  <si>
    <t>Pavardė</t>
  </si>
  <si>
    <t>Gimimo data</t>
  </si>
  <si>
    <t>Nojus</t>
  </si>
  <si>
    <t>Bendaravičius</t>
  </si>
  <si>
    <t>Ugnė</t>
  </si>
  <si>
    <t>Kisnieriūtė</t>
  </si>
  <si>
    <t>Danielis</t>
  </si>
  <si>
    <t>Andrėja</t>
  </si>
  <si>
    <t>Zigmantaitė</t>
  </si>
  <si>
    <t>Minevičius</t>
  </si>
  <si>
    <t>Luknė</t>
  </si>
  <si>
    <t>Šlekytė</t>
  </si>
  <si>
    <t>Mantas</t>
  </si>
  <si>
    <t>Klaipėda - 1</t>
  </si>
  <si>
    <t>18.27</t>
  </si>
  <si>
    <t>19.11</t>
  </si>
  <si>
    <t>19.37</t>
  </si>
  <si>
    <t>Vilius</t>
  </si>
  <si>
    <t>Veseris</t>
  </si>
  <si>
    <t>Gaellė</t>
  </si>
  <si>
    <t>Zilys</t>
  </si>
  <si>
    <t>Danielius</t>
  </si>
  <si>
    <t>Jurgaitis</t>
  </si>
  <si>
    <t>Perla</t>
  </si>
  <si>
    <t>Navickė</t>
  </si>
  <si>
    <t>Valentas</t>
  </si>
  <si>
    <t>Mockus</t>
  </si>
  <si>
    <t>Agnė</t>
  </si>
  <si>
    <t>Gintilaitė</t>
  </si>
  <si>
    <t>Airidas</t>
  </si>
  <si>
    <t>Simanavičius</t>
  </si>
  <si>
    <t>Normantas</t>
  </si>
  <si>
    <t>Durneika</t>
  </si>
  <si>
    <t>Neda</t>
  </si>
  <si>
    <t>Čapskytė</t>
  </si>
  <si>
    <t>Odegovas</t>
  </si>
  <si>
    <t>Dovilė</t>
  </si>
  <si>
    <t>Stočkutė</t>
  </si>
  <si>
    <t>Ayrtonas</t>
  </si>
  <si>
    <t>Katilius</t>
  </si>
  <si>
    <t>Urtė</t>
  </si>
  <si>
    <t>Durneikaitė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</si>
</sst>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yyyy\-mm\-dd"/>
  </numFmts>
  <fonts count="36">
    <font>
      <sz val="10"/>
      <color rgb="FF000000"/>
      <name val="Arial"/>
    </font>
    <font>
      <sz val="14"/>
      <color rgb="FF000000"/>
      <name val="Times New Roman"/>
    </font>
    <font>
      <sz val="16"/>
      <name val="Arial"/>
    </font>
    <font>
      <sz val="10"/>
      <name val="Arial"/>
    </font>
    <font>
      <sz val="10"/>
      <name val="Arial"/>
    </font>
    <font>
      <sz val="14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rgb="FF000000"/>
      <name val="&quot;Times New Roman&quot;"/>
    </font>
    <font>
      <sz val="10"/>
      <name val="Arial"/>
    </font>
    <font>
      <sz val="12"/>
      <color rgb="FF000000"/>
      <name val="Times New Roman"/>
    </font>
    <font>
      <sz val="10"/>
      <color rgb="FFFFFFFF"/>
      <name val="Times New Roman"/>
    </font>
    <font>
      <sz val="10"/>
      <color rgb="FFFFFFFF"/>
      <name val="Arial"/>
    </font>
    <font>
      <sz val="16"/>
      <color rgb="FF000000"/>
      <name val="Times New Roman"/>
    </font>
    <font>
      <sz val="13"/>
      <color rgb="FF000000"/>
      <name val="Times New Roman"/>
    </font>
    <font>
      <sz val="10"/>
      <color rgb="FF000000"/>
      <name val="Times New Roman"/>
    </font>
    <font>
      <u/>
      <sz val="10"/>
      <color rgb="FF000000"/>
      <name val="Times New Roman"/>
    </font>
    <font>
      <i/>
      <sz val="10"/>
      <color rgb="FF000000"/>
      <name val="Times New Roman"/>
    </font>
    <font>
      <sz val="10"/>
      <color rgb="FF000000"/>
      <name val="&quot;Times New Roman&quot;"/>
    </font>
    <font>
      <b/>
      <sz val="10"/>
      <color rgb="FF000000"/>
      <name val="Times New Roman"/>
    </font>
    <font>
      <b/>
      <sz val="12"/>
      <color rgb="FF000000"/>
      <name val="Times New Roman"/>
    </font>
    <font>
      <u/>
      <sz val="10"/>
      <color rgb="FF000000"/>
      <name val="times new roman,serif"/>
    </font>
    <font>
      <sz val="10"/>
      <color rgb="FF000000"/>
      <name val="times new roman,serif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Arial"/>
      <family val="2"/>
    </font>
    <font>
      <sz val="11"/>
      <color rgb="FFFFFFFF"/>
      <name val="Arial"/>
      <family val="2"/>
      <charset val="186"/>
    </font>
    <font>
      <sz val="14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0"/>
      <color rgb="FFFFFFFF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4"/>
      <color rgb="FF000000"/>
      <name val="Arial"/>
      <family val="2"/>
      <charset val="186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26" fillId="0" borderId="1"/>
    <xf numFmtId="0" fontId="7" fillId="0" borderId="1"/>
  </cellStyleXfs>
  <cellXfs count="23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/>
    <xf numFmtId="0" fontId="8" fillId="0" borderId="2" xfId="0" applyFont="1" applyBorder="1" applyAlignment="1">
      <alignment horizontal="center"/>
    </xf>
    <xf numFmtId="0" fontId="8" fillId="0" borderId="7" xfId="0" applyFont="1" applyBorder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/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21" fontId="11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/>
    <xf numFmtId="164" fontId="14" fillId="0" borderId="0" xfId="0" applyNumberFormat="1" applyFont="1" applyAlignment="1"/>
    <xf numFmtId="0" fontId="15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20" fontId="15" fillId="0" borderId="0" xfId="0" applyNumberFormat="1" applyFont="1" applyAlignment="1">
      <alignment horizontal="left"/>
    </xf>
    <xf numFmtId="0" fontId="0" fillId="0" borderId="8" xfId="0" applyFont="1" applyBorder="1" applyAlignment="1"/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65" fontId="10" fillId="0" borderId="2" xfId="0" applyNumberFormat="1" applyFont="1" applyBorder="1" applyAlignment="1">
      <alignment horizontal="center"/>
    </xf>
    <xf numFmtId="45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4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3" fillId="0" borderId="0" xfId="0" applyFont="1" applyAlignme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1" fontId="9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1" fontId="15" fillId="0" borderId="3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164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164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" fillId="0" borderId="1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3" xfId="0" applyFont="1" applyBorder="1" applyAlignment="1"/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/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/>
    <xf numFmtId="20" fontId="0" fillId="0" borderId="0" xfId="0" applyNumberFormat="1" applyFont="1" applyAlignment="1">
      <alignment horizontal="center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22" xfId="0" applyFont="1" applyBorder="1" applyAlignment="1"/>
    <xf numFmtId="0" fontId="0" fillId="0" borderId="6" xfId="0" applyFont="1" applyBorder="1" applyAlignment="1"/>
    <xf numFmtId="0" fontId="0" fillId="3" borderId="2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2" xfId="0" applyFont="1" applyBorder="1" applyAlignment="1"/>
    <xf numFmtId="0" fontId="15" fillId="0" borderId="1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164" fontId="19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164" fontId="19" fillId="0" borderId="2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23" fillId="0" borderId="25" xfId="0" applyFont="1" applyBorder="1" applyAlignment="1">
      <alignment horizontal="center" wrapText="1"/>
    </xf>
    <xf numFmtId="0" fontId="24" fillId="4" borderId="25" xfId="0" applyFont="1" applyFill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3" fillId="0" borderId="25" xfId="0" applyFont="1" applyBorder="1" applyAlignment="1">
      <alignment wrapText="1"/>
    </xf>
    <xf numFmtId="14" fontId="23" fillId="0" borderId="25" xfId="0" applyNumberFormat="1" applyFont="1" applyBorder="1" applyAlignment="1">
      <alignment horizontal="center" wrapText="1"/>
    </xf>
    <xf numFmtId="20" fontId="23" fillId="0" borderId="25" xfId="0" applyNumberFormat="1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45" fontId="10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64" fontId="15" fillId="0" borderId="24" xfId="0" applyNumberFormat="1" applyFont="1" applyBorder="1" applyAlignment="1">
      <alignment horizontal="center" vertical="center" wrapText="1"/>
    </xf>
    <xf numFmtId="20" fontId="23" fillId="0" borderId="25" xfId="0" applyNumberFormat="1" applyFont="1" applyBorder="1" applyAlignment="1"/>
    <xf numFmtId="20" fontId="1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45" fontId="10" fillId="0" borderId="2" xfId="0" applyNumberFormat="1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1" xfId="1" applyFont="1" applyAlignment="1">
      <alignment horizontal="center"/>
    </xf>
    <xf numFmtId="0" fontId="28" fillId="0" borderId="1" xfId="2" applyFont="1"/>
    <xf numFmtId="0" fontId="29" fillId="0" borderId="1" xfId="1" applyFont="1" applyAlignment="1">
      <alignment wrapText="1"/>
    </xf>
    <xf numFmtId="0" fontId="24" fillId="0" borderId="1" xfId="1" applyFont="1" applyAlignment="1">
      <alignment vertical="center"/>
    </xf>
    <xf numFmtId="0" fontId="24" fillId="0" borderId="1" xfId="1" applyFont="1" applyAlignment="1">
      <alignment vertical="center" shrinkToFit="1"/>
    </xf>
    <xf numFmtId="0" fontId="0" fillId="0" borderId="1" xfId="2" applyFont="1"/>
    <xf numFmtId="0" fontId="24" fillId="0" borderId="1" xfId="1" applyFont="1" applyAlignment="1">
      <alignment horizontal="center" vertical="center"/>
    </xf>
    <xf numFmtId="0" fontId="0" fillId="0" borderId="1" xfId="1" applyFont="1" applyAlignment="1">
      <alignment wrapText="1"/>
    </xf>
    <xf numFmtId="0" fontId="30" fillId="0" borderId="1" xfId="1" applyFont="1" applyAlignment="1">
      <alignment horizontal="center"/>
    </xf>
    <xf numFmtId="0" fontId="31" fillId="0" borderId="1" xfId="1" applyFont="1" applyAlignment="1">
      <alignment vertical="center"/>
    </xf>
    <xf numFmtId="164" fontId="23" fillId="0" borderId="1" xfId="1" applyNumberFormat="1" applyFont="1" applyAlignment="1">
      <alignment horizontal="left" shrinkToFit="1"/>
    </xf>
    <xf numFmtId="0" fontId="24" fillId="0" borderId="1" xfId="1" applyFont="1" applyAlignment="1">
      <alignment horizontal="center" wrapText="1"/>
    </xf>
    <xf numFmtId="0" fontId="24" fillId="0" borderId="1" xfId="1" applyFont="1" applyAlignment="1">
      <alignment wrapText="1"/>
    </xf>
    <xf numFmtId="0" fontId="24" fillId="0" borderId="1" xfId="1" applyFont="1" applyAlignment="1">
      <alignment shrinkToFit="1"/>
    </xf>
    <xf numFmtId="0" fontId="32" fillId="5" borderId="27" xfId="1" applyFont="1" applyFill="1" applyBorder="1" applyAlignment="1">
      <alignment horizontal="center"/>
    </xf>
    <xf numFmtId="0" fontId="32" fillId="5" borderId="27" xfId="1" applyFont="1" applyFill="1" applyBorder="1" applyAlignment="1">
      <alignment horizontal="left"/>
    </xf>
    <xf numFmtId="164" fontId="32" fillId="5" borderId="27" xfId="1" applyNumberFormat="1" applyFont="1" applyFill="1" applyBorder="1" applyAlignment="1">
      <alignment horizontal="center"/>
    </xf>
    <xf numFmtId="0" fontId="33" fillId="5" borderId="27" xfId="1" applyFont="1" applyFill="1" applyBorder="1" applyAlignment="1">
      <alignment horizontal="center"/>
    </xf>
    <xf numFmtId="0" fontId="32" fillId="5" borderId="27" xfId="1" applyFont="1" applyFill="1" applyBorder="1" applyAlignment="1">
      <alignment horizontal="left" shrinkToFit="1"/>
    </xf>
    <xf numFmtId="0" fontId="23" fillId="0" borderId="23" xfId="1" applyFont="1" applyBorder="1" applyAlignment="1">
      <alignment horizontal="center"/>
    </xf>
    <xf numFmtId="0" fontId="35" fillId="0" borderId="31" xfId="1" applyFont="1" applyBorder="1" applyAlignment="1">
      <alignment horizontal="left"/>
    </xf>
    <xf numFmtId="165" fontId="24" fillId="0" borderId="6" xfId="1" applyNumberFormat="1" applyFont="1" applyBorder="1" applyAlignment="1">
      <alignment horizontal="center"/>
    </xf>
    <xf numFmtId="165" fontId="24" fillId="0" borderId="4" xfId="1" applyNumberFormat="1" applyFont="1" applyBorder="1" applyAlignment="1">
      <alignment horizontal="left"/>
    </xf>
    <xf numFmtId="0" fontId="23" fillId="0" borderId="2" xfId="1" applyFont="1" applyBorder="1" applyAlignment="1">
      <alignment horizontal="center"/>
    </xf>
    <xf numFmtId="0" fontId="35" fillId="0" borderId="32" xfId="1" applyFont="1" applyBorder="1" applyAlignment="1">
      <alignment horizontal="left"/>
    </xf>
    <xf numFmtId="165" fontId="24" fillId="0" borderId="2" xfId="1" applyNumberFormat="1" applyFont="1" applyBorder="1" applyAlignment="1">
      <alignment horizontal="center"/>
    </xf>
    <xf numFmtId="165" fontId="24" fillId="0" borderId="2" xfId="1" applyNumberFormat="1" applyFont="1" applyBorder="1" applyAlignment="1">
      <alignment horizontal="left"/>
    </xf>
    <xf numFmtId="0" fontId="23" fillId="0" borderId="35" xfId="1" applyFont="1" applyBorder="1" applyAlignment="1">
      <alignment horizontal="center"/>
    </xf>
    <xf numFmtId="0" fontId="35" fillId="0" borderId="37" xfId="1" applyFont="1" applyBorder="1" applyAlignment="1">
      <alignment horizontal="left"/>
    </xf>
    <xf numFmtId="165" fontId="24" fillId="0" borderId="35" xfId="1" applyNumberFormat="1" applyFont="1" applyBorder="1" applyAlignment="1">
      <alignment horizontal="center"/>
    </xf>
    <xf numFmtId="165" fontId="24" fillId="0" borderId="35" xfId="1" applyNumberFormat="1" applyFont="1" applyBorder="1" applyAlignment="1">
      <alignment horizontal="left"/>
    </xf>
    <xf numFmtId="0" fontId="23" fillId="0" borderId="30" xfId="1" applyFont="1" applyBorder="1" applyAlignment="1">
      <alignment horizontal="right"/>
    </xf>
    <xf numFmtId="0" fontId="23" fillId="0" borderId="26" xfId="1" applyFont="1" applyBorder="1" applyAlignment="1">
      <alignment horizontal="right"/>
    </xf>
    <xf numFmtId="0" fontId="23" fillId="0" borderId="36" xfId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/>
    <xf numFmtId="0" fontId="4" fillId="0" borderId="0" xfId="0" applyFont="1" applyAlignment="1"/>
    <xf numFmtId="0" fontId="34" fillId="0" borderId="28" xfId="1" applyFont="1" applyBorder="1" applyAlignment="1">
      <alignment horizontal="center" vertical="top"/>
    </xf>
    <xf numFmtId="0" fontId="29" fillId="0" borderId="28" xfId="1" applyFont="1" applyBorder="1" applyAlignment="1">
      <alignment horizontal="center" wrapText="1"/>
    </xf>
    <xf numFmtId="0" fontId="29" fillId="0" borderId="33" xfId="1" applyFont="1" applyBorder="1" applyAlignment="1">
      <alignment horizontal="center" wrapText="1"/>
    </xf>
    <xf numFmtId="0" fontId="34" fillId="0" borderId="38" xfId="1" applyFont="1" applyBorder="1" applyAlignment="1">
      <alignment horizontal="left" vertical="top"/>
    </xf>
    <xf numFmtId="0" fontId="34" fillId="0" borderId="29" xfId="1" applyFont="1" applyBorder="1" applyAlignment="1">
      <alignment horizontal="left" vertical="top"/>
    </xf>
    <xf numFmtId="0" fontId="34" fillId="0" borderId="34" xfId="1" applyFont="1" applyBorder="1" applyAlignment="1">
      <alignment horizontal="left" vertical="top"/>
    </xf>
    <xf numFmtId="20" fontId="34" fillId="0" borderId="38" xfId="1" applyNumberFormat="1" applyFont="1" applyBorder="1" applyAlignment="1">
      <alignment horizontal="center" vertical="top"/>
    </xf>
    <xf numFmtId="20" fontId="34" fillId="0" borderId="29" xfId="1" applyNumberFormat="1" applyFont="1" applyBorder="1" applyAlignment="1">
      <alignment horizontal="center" vertical="top"/>
    </xf>
    <xf numFmtId="20" fontId="34" fillId="0" borderId="34" xfId="1" applyNumberFormat="1" applyFont="1" applyBorder="1" applyAlignment="1">
      <alignment horizontal="center" vertical="top"/>
    </xf>
    <xf numFmtId="0" fontId="34" fillId="0" borderId="38" xfId="1" applyFont="1" applyBorder="1" applyAlignment="1">
      <alignment horizontal="center" vertical="top"/>
    </xf>
    <xf numFmtId="0" fontId="34" fillId="0" borderId="29" xfId="1" applyFont="1" applyBorder="1" applyAlignment="1">
      <alignment horizontal="center" vertical="top"/>
    </xf>
    <xf numFmtId="0" fontId="34" fillId="0" borderId="34" xfId="1" applyFont="1" applyBorder="1" applyAlignment="1">
      <alignment horizontal="center" vertical="top"/>
    </xf>
    <xf numFmtId="0" fontId="28" fillId="0" borderId="1" xfId="1" applyFont="1" applyAlignment="1">
      <alignment horizontal="left"/>
    </xf>
    <xf numFmtId="0" fontId="29" fillId="0" borderId="29" xfId="1" applyFont="1" applyBorder="1" applyAlignment="1">
      <alignment wrapText="1"/>
    </xf>
    <xf numFmtId="0" fontId="29" fillId="0" borderId="34" xfId="1" applyFon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lanta\Dropbox\My%20PC%20(LAPTOP-GC6I5TVO)\Downloads\20210925LMK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iniai rezultatai"/>
      <sheetName val="Estafetė"/>
      <sheetName val="500m M2008"/>
      <sheetName val="500m M2008 suv"/>
      <sheetName val="500m M2006"/>
      <sheetName val="500m M2006 suv"/>
      <sheetName val="1000m M2008"/>
      <sheetName val="1000m M2006"/>
      <sheetName val="1000m M2004"/>
      <sheetName val="1500m M2004"/>
      <sheetName val="1500m M2002"/>
      <sheetName val="1000m V2008"/>
      <sheetName val="1000m V2006"/>
      <sheetName val="1500m V2008"/>
      <sheetName val="1500m V2006"/>
      <sheetName val="1500m V2004"/>
      <sheetName val="3000m V2004"/>
      <sheetName val="3000m V2002"/>
      <sheetName val="finišas"/>
      <sheetName val="nb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A5">
            <v>1</v>
          </cell>
          <cell r="B5">
            <v>22</v>
          </cell>
        </row>
        <row r="6">
          <cell r="A6">
            <v>2</v>
          </cell>
          <cell r="B6">
            <v>18</v>
          </cell>
          <cell r="L6">
            <v>1</v>
          </cell>
          <cell r="M6" t="str">
            <v>13:00</v>
          </cell>
          <cell r="N6" t="str">
            <v>500m mergaitės I bėgimas</v>
          </cell>
          <cell r="O6" t="str">
            <v>m</v>
          </cell>
          <cell r="P6">
            <v>3</v>
          </cell>
          <cell r="Q6">
            <v>1</v>
          </cell>
          <cell r="R6" t="str">
            <v>0:07</v>
          </cell>
          <cell r="S6" t="str">
            <v>m</v>
          </cell>
          <cell r="T6" t="e">
            <v>#VALUE!</v>
          </cell>
        </row>
        <row r="7">
          <cell r="A7">
            <v>3</v>
          </cell>
          <cell r="B7">
            <v>15</v>
          </cell>
          <cell r="L7">
            <v>2</v>
          </cell>
          <cell r="M7">
            <v>0.54513888888888884</v>
          </cell>
          <cell r="N7" t="str">
            <v>500m mergaitės II bėgimas</v>
          </cell>
          <cell r="O7" t="str">
            <v>m</v>
          </cell>
          <cell r="P7">
            <v>3</v>
          </cell>
          <cell r="Q7">
            <v>2</v>
          </cell>
          <cell r="R7" t="str">
            <v>0:07</v>
          </cell>
          <cell r="S7" t="str">
            <v>m</v>
          </cell>
          <cell r="T7" t="e">
            <v>#VALUE!</v>
          </cell>
        </row>
        <row r="8">
          <cell r="A8">
            <v>4</v>
          </cell>
          <cell r="B8">
            <v>13</v>
          </cell>
          <cell r="L8">
            <v>3</v>
          </cell>
          <cell r="M8">
            <v>0.54861111111111116</v>
          </cell>
          <cell r="N8" t="str">
            <v>500m mergaitės III bėgimas</v>
          </cell>
          <cell r="O8" t="str">
            <v>m</v>
          </cell>
          <cell r="P8">
            <v>3</v>
          </cell>
          <cell r="Q8">
            <v>3</v>
          </cell>
          <cell r="R8" t="str">
            <v>0:07</v>
          </cell>
          <cell r="S8" t="str">
            <v>m</v>
          </cell>
          <cell r="T8" t="e">
            <v>#VALUE!</v>
          </cell>
        </row>
        <row r="9">
          <cell r="A9">
            <v>5</v>
          </cell>
          <cell r="B9">
            <v>12</v>
          </cell>
          <cell r="L9">
            <v>4</v>
          </cell>
          <cell r="M9">
            <v>0.55208333333333337</v>
          </cell>
          <cell r="N9" t="str">
            <v>500m jaunutės I bėgimas</v>
          </cell>
          <cell r="O9" t="str">
            <v>m</v>
          </cell>
          <cell r="P9">
            <v>2</v>
          </cell>
          <cell r="Q9">
            <v>1</v>
          </cell>
          <cell r="R9" t="str">
            <v>0:07</v>
          </cell>
          <cell r="S9" t="str">
            <v>m</v>
          </cell>
          <cell r="T9" t="e">
            <v>#VALUE!</v>
          </cell>
        </row>
        <row r="10">
          <cell r="A10">
            <v>6</v>
          </cell>
          <cell r="B10">
            <v>11</v>
          </cell>
          <cell r="L10">
            <v>5</v>
          </cell>
          <cell r="M10">
            <v>0.55555555555555558</v>
          </cell>
          <cell r="N10" t="str">
            <v>500m jaunutės II bėgimas</v>
          </cell>
          <cell r="O10" t="str">
            <v>m</v>
          </cell>
          <cell r="P10">
            <v>2</v>
          </cell>
          <cell r="Q10">
            <v>2</v>
          </cell>
          <cell r="R10">
            <v>5.5555555555555558E-3</v>
          </cell>
          <cell r="S10" t="str">
            <v>m</v>
          </cell>
          <cell r="T10" t="e">
            <v>#VALUE!</v>
          </cell>
        </row>
        <row r="11">
          <cell r="A11">
            <v>7</v>
          </cell>
          <cell r="B11">
            <v>10</v>
          </cell>
          <cell r="L11">
            <v>6</v>
          </cell>
          <cell r="M11">
            <v>0.55902777777777779</v>
          </cell>
          <cell r="N11" t="str">
            <v>1000m mergaitės</v>
          </cell>
          <cell r="O11" t="str">
            <v>m</v>
          </cell>
          <cell r="P11">
            <v>1</v>
          </cell>
          <cell r="Q11">
            <v>1</v>
          </cell>
          <cell r="R11">
            <v>9.0277777777777787E-3</v>
          </cell>
          <cell r="S11" t="str">
            <v>m</v>
          </cell>
          <cell r="T11" t="e">
            <v>#VALUE!</v>
          </cell>
        </row>
        <row r="12">
          <cell r="A12">
            <v>8</v>
          </cell>
          <cell r="B12">
            <v>9</v>
          </cell>
          <cell r="L12">
            <v>7</v>
          </cell>
          <cell r="M12">
            <v>0.56597222222222221</v>
          </cell>
          <cell r="N12" t="str">
            <v>1000m jaunutės</v>
          </cell>
          <cell r="O12" t="str">
            <v>m</v>
          </cell>
          <cell r="P12">
            <v>1</v>
          </cell>
          <cell r="Q12">
            <v>1</v>
          </cell>
          <cell r="R12">
            <v>9.0277777777777787E-3</v>
          </cell>
          <cell r="S12" t="str">
            <v>m</v>
          </cell>
          <cell r="T12" t="e">
            <v>#VALUE!</v>
          </cell>
        </row>
        <row r="13">
          <cell r="A13">
            <v>9</v>
          </cell>
          <cell r="B13">
            <v>8</v>
          </cell>
          <cell r="L13">
            <v>8</v>
          </cell>
          <cell r="M13">
            <v>0.57291666666666663</v>
          </cell>
          <cell r="N13" t="str">
            <v>1000m berniukai</v>
          </cell>
          <cell r="O13" t="str">
            <v>v</v>
          </cell>
          <cell r="P13">
            <v>1</v>
          </cell>
          <cell r="Q13">
            <v>1</v>
          </cell>
          <cell r="R13">
            <v>6.9444444444444441E-3</v>
          </cell>
          <cell r="S13" t="str">
            <v>v</v>
          </cell>
          <cell r="T13" t="e">
            <v>#VALUE!</v>
          </cell>
        </row>
        <row r="14">
          <cell r="A14">
            <v>10</v>
          </cell>
          <cell r="B14">
            <v>7</v>
          </cell>
          <cell r="L14">
            <v>9</v>
          </cell>
          <cell r="M14">
            <v>0.57986111111111116</v>
          </cell>
          <cell r="N14" t="str">
            <v>1000m jaunučiai</v>
          </cell>
          <cell r="O14" t="str">
            <v>v</v>
          </cell>
          <cell r="P14">
            <v>1</v>
          </cell>
          <cell r="Q14">
            <v>1</v>
          </cell>
          <cell r="R14">
            <v>6.9444444444444441E-3</v>
          </cell>
          <cell r="S14" t="str">
            <v>v</v>
          </cell>
          <cell r="T14" t="e">
            <v>#VALUE!</v>
          </cell>
        </row>
        <row r="15">
          <cell r="A15">
            <v>11</v>
          </cell>
          <cell r="B15">
            <v>6</v>
          </cell>
          <cell r="L15">
            <v>10</v>
          </cell>
          <cell r="M15">
            <v>0.58680555555555558</v>
          </cell>
          <cell r="N15" t="str">
            <v>1500m berniukai</v>
          </cell>
          <cell r="O15" t="str">
            <v>v</v>
          </cell>
          <cell r="P15">
            <v>1</v>
          </cell>
          <cell r="Q15">
            <v>1</v>
          </cell>
          <cell r="R15">
            <v>6.9444444444444441E-3</v>
          </cell>
          <cell r="S15" t="str">
            <v>v</v>
          </cell>
          <cell r="T15" t="e">
            <v>#VALUE!</v>
          </cell>
        </row>
        <row r="16">
          <cell r="A16">
            <v>12</v>
          </cell>
          <cell r="B16">
            <v>5</v>
          </cell>
          <cell r="L16">
            <v>11</v>
          </cell>
          <cell r="M16">
            <v>0.59375</v>
          </cell>
          <cell r="N16" t="str">
            <v>1500m jaunučiai</v>
          </cell>
          <cell r="O16" t="str">
            <v>v</v>
          </cell>
          <cell r="P16">
            <v>1</v>
          </cell>
          <cell r="Q16">
            <v>1</v>
          </cell>
          <cell r="R16">
            <v>1.1805555555555555E-2</v>
          </cell>
          <cell r="S16" t="str">
            <v>v</v>
          </cell>
          <cell r="T16" t="e">
            <v>#VALUE!</v>
          </cell>
        </row>
        <row r="17">
          <cell r="A17">
            <v>13</v>
          </cell>
          <cell r="B17">
            <v>4</v>
          </cell>
          <cell r="L17">
            <v>12</v>
          </cell>
          <cell r="M17">
            <v>0.60069444444444442</v>
          </cell>
          <cell r="N17" t="str">
            <v>1000m jaunės</v>
          </cell>
          <cell r="O17" t="str">
            <v>m</v>
          </cell>
          <cell r="P17">
            <v>1</v>
          </cell>
          <cell r="Q17">
            <v>1</v>
          </cell>
          <cell r="R17">
            <v>1.3888888888888888E-2</v>
          </cell>
          <cell r="S17" t="str">
            <v>m</v>
          </cell>
          <cell r="T17" t="e">
            <v>#VALUE!</v>
          </cell>
        </row>
        <row r="18">
          <cell r="A18">
            <v>14</v>
          </cell>
          <cell r="B18">
            <v>3</v>
          </cell>
          <cell r="L18">
            <v>13</v>
          </cell>
          <cell r="M18">
            <v>0.60763888888888884</v>
          </cell>
          <cell r="N18" t="str">
            <v>1500m jaunės</v>
          </cell>
          <cell r="O18" t="str">
            <v>m</v>
          </cell>
          <cell r="P18">
            <v>1</v>
          </cell>
          <cell r="Q18">
            <v>1</v>
          </cell>
          <cell r="R18">
            <v>1.3888888888888888E-2</v>
          </cell>
          <cell r="S18" t="str">
            <v>m</v>
          </cell>
          <cell r="T18" t="e">
            <v>#VALUE!</v>
          </cell>
        </row>
        <row r="19">
          <cell r="A19">
            <v>15</v>
          </cell>
          <cell r="B19">
            <v>2</v>
          </cell>
          <cell r="L19">
            <v>14</v>
          </cell>
          <cell r="M19">
            <v>0.61458333333333337</v>
          </cell>
          <cell r="N19" t="str">
            <v>1500m jauniai</v>
          </cell>
          <cell r="O19" t="str">
            <v>v</v>
          </cell>
          <cell r="P19">
            <v>1</v>
          </cell>
          <cell r="Q19">
            <v>1</v>
          </cell>
          <cell r="R19">
            <v>2.0833333333333332E-2</v>
          </cell>
          <cell r="S19" t="str">
            <v>v</v>
          </cell>
          <cell r="T19" t="e">
            <v>#VALUE!</v>
          </cell>
        </row>
        <row r="20">
          <cell r="A20">
            <v>16</v>
          </cell>
          <cell r="B20">
            <v>1</v>
          </cell>
          <cell r="L20">
            <v>15</v>
          </cell>
          <cell r="M20">
            <v>0.62152777777777779</v>
          </cell>
          <cell r="N20" t="str">
            <v>3000m jauniai</v>
          </cell>
          <cell r="O20" t="str">
            <v>v</v>
          </cell>
          <cell r="P20">
            <v>1</v>
          </cell>
          <cell r="Q20">
            <v>1</v>
          </cell>
          <cell r="R20">
            <v>2.0833333333333332E-2</v>
          </cell>
          <cell r="S20" t="str">
            <v>v</v>
          </cell>
          <cell r="T20" t="e">
            <v>#VALUE!</v>
          </cell>
        </row>
        <row r="21">
          <cell r="A21">
            <v>17</v>
          </cell>
          <cell r="L21">
            <v>16</v>
          </cell>
          <cell r="M21">
            <v>0.63194444444444442</v>
          </cell>
          <cell r="N21" t="str">
            <v>1500m jaunuolės</v>
          </cell>
          <cell r="O21" t="str">
            <v>m</v>
          </cell>
          <cell r="P21">
            <v>1</v>
          </cell>
          <cell r="Q21">
            <v>1</v>
          </cell>
          <cell r="R21">
            <v>2.0833333333333332E-2</v>
          </cell>
          <cell r="S21" t="str">
            <v>m</v>
          </cell>
          <cell r="T21" t="e">
            <v>#VALUE!</v>
          </cell>
        </row>
        <row r="22">
          <cell r="A22">
            <v>18</v>
          </cell>
          <cell r="L22">
            <v>17</v>
          </cell>
          <cell r="M22">
            <v>0.63888888888888884</v>
          </cell>
          <cell r="N22" t="str">
            <v>3000m jaunuoliai</v>
          </cell>
          <cell r="O22" t="str">
            <v>v</v>
          </cell>
          <cell r="P22">
            <v>1</v>
          </cell>
          <cell r="Q22">
            <v>1</v>
          </cell>
          <cell r="R22">
            <v>2.0833333333333332E-2</v>
          </cell>
          <cell r="S22" t="str">
            <v>v</v>
          </cell>
          <cell r="T22" t="e">
            <v>#VALUE!</v>
          </cell>
        </row>
        <row r="23">
          <cell r="A23">
            <v>19</v>
          </cell>
          <cell r="I23">
            <v>1.81724537037E-3</v>
          </cell>
          <cell r="J23" t="str">
            <v>II A</v>
          </cell>
        </row>
        <row r="24">
          <cell r="A24">
            <v>20</v>
          </cell>
          <cell r="I24">
            <v>4.1667824074069996E-3</v>
          </cell>
          <cell r="J24" t="str">
            <v>III A</v>
          </cell>
        </row>
        <row r="25">
          <cell r="A25">
            <v>21</v>
          </cell>
          <cell r="I25">
            <v>4.4561342592590002E-3</v>
          </cell>
          <cell r="J25" t="str">
            <v>I JA</v>
          </cell>
        </row>
        <row r="26">
          <cell r="A26">
            <v>22</v>
          </cell>
          <cell r="I26">
            <v>4.7454861111109999E-3</v>
          </cell>
          <cell r="J26" t="str">
            <v>II JA</v>
          </cell>
        </row>
        <row r="27">
          <cell r="A27">
            <v>23</v>
          </cell>
          <cell r="I27">
            <v>4.9769675925930004E-3</v>
          </cell>
          <cell r="J27" t="str">
            <v>III JA</v>
          </cell>
        </row>
        <row r="28">
          <cell r="A28">
            <v>24</v>
          </cell>
          <cell r="I28">
            <v>5.3241898148150002E-3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 t="str">
            <v>bk</v>
          </cell>
        </row>
        <row r="104">
          <cell r="A104" t="str">
            <v>ind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il.nr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il.n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eil.n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7"/>
  <sheetViews>
    <sheetView tabSelected="1" workbookViewId="0">
      <selection activeCell="D22" sqref="D22"/>
    </sheetView>
  </sheetViews>
  <sheetFormatPr defaultColWidth="15.109375" defaultRowHeight="15" customHeight="1"/>
  <cols>
    <col min="1" max="1" width="5.6640625" customWidth="1"/>
    <col min="2" max="2" width="11.88671875" customWidth="1"/>
    <col min="3" max="3" width="7.6640625" customWidth="1"/>
    <col min="4" max="4" width="7.21875" customWidth="1"/>
    <col min="5" max="5" width="7.77734375" customWidth="1"/>
    <col min="6" max="6" width="2.21875" customWidth="1"/>
    <col min="7" max="7" width="4.88671875" customWidth="1"/>
    <col min="8" max="8" width="5.88671875" customWidth="1"/>
    <col min="9" max="9" width="14.77734375" customWidth="1"/>
    <col min="10" max="12" width="7" customWidth="1"/>
    <col min="14" max="15" width="15.109375" hidden="1"/>
  </cols>
  <sheetData>
    <row r="1" spans="1:15" ht="15" customHeight="1">
      <c r="A1" s="1" t="s">
        <v>0</v>
      </c>
      <c r="B1" s="2"/>
      <c r="C1" s="2"/>
      <c r="D1" s="2"/>
      <c r="E1" s="2"/>
      <c r="F1" s="2"/>
      <c r="G1" s="3"/>
      <c r="H1" s="3"/>
      <c r="I1" s="4"/>
      <c r="J1" s="4"/>
      <c r="K1" s="4"/>
    </row>
    <row r="2" spans="1:15" ht="15" customHeight="1">
      <c r="A2" s="5" t="s">
        <v>1</v>
      </c>
      <c r="B2" s="2"/>
      <c r="C2" s="2"/>
      <c r="D2" s="2"/>
      <c r="E2" s="2"/>
      <c r="F2" s="2"/>
      <c r="G2" s="3"/>
      <c r="H2" s="3"/>
      <c r="I2" s="4"/>
      <c r="J2" s="4"/>
      <c r="K2" s="4"/>
    </row>
    <row r="3" spans="1:15" ht="15" customHeight="1">
      <c r="A3" s="6"/>
      <c r="B3" s="7"/>
      <c r="C3" s="4"/>
      <c r="D3" s="3"/>
      <c r="E3" s="3"/>
      <c r="F3" s="8"/>
      <c r="G3" s="3"/>
      <c r="H3" s="3"/>
      <c r="I3" s="4"/>
      <c r="J3" s="4"/>
      <c r="K3" s="4"/>
    </row>
    <row r="4" spans="1:15" ht="17.399999999999999">
      <c r="A4" s="218" t="s">
        <v>2</v>
      </c>
      <c r="B4" s="219"/>
      <c r="C4" s="219"/>
      <c r="D4" s="219"/>
      <c r="E4" s="219"/>
      <c r="F4" s="219"/>
      <c r="G4" s="3"/>
      <c r="H4" s="3"/>
      <c r="I4" s="4"/>
      <c r="J4" s="4"/>
      <c r="K4" s="4"/>
    </row>
    <row r="5" spans="1:15" ht="15" customHeight="1">
      <c r="A5" s="3"/>
      <c r="B5" s="7"/>
      <c r="C5" s="4"/>
      <c r="D5" s="3"/>
      <c r="E5" s="3"/>
      <c r="F5" s="8"/>
      <c r="G5" s="3"/>
      <c r="H5" s="3"/>
      <c r="I5" s="4"/>
      <c r="J5" s="4"/>
      <c r="K5" s="4"/>
    </row>
    <row r="6" spans="1:15" ht="15" customHeight="1">
      <c r="A6" s="3"/>
      <c r="B6" s="9" t="s">
        <v>3</v>
      </c>
      <c r="C6" s="4"/>
      <c r="D6" s="3"/>
      <c r="E6" s="3"/>
      <c r="G6" s="3"/>
      <c r="H6" s="3"/>
      <c r="I6" s="9" t="s">
        <v>4</v>
      </c>
      <c r="J6" s="9"/>
      <c r="K6" s="4"/>
    </row>
    <row r="7" spans="1:15" ht="15" customHeight="1">
      <c r="A7" s="3"/>
      <c r="B7" s="7"/>
      <c r="C7" s="4"/>
      <c r="D7" s="3"/>
      <c r="E7" s="3"/>
      <c r="F7" s="8"/>
      <c r="G7" s="3"/>
      <c r="H7" s="3"/>
      <c r="I7" s="4"/>
      <c r="J7" s="4"/>
      <c r="K7" s="4"/>
    </row>
    <row r="8" spans="1:15" ht="15" customHeight="1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H8" s="10" t="s">
        <v>5</v>
      </c>
      <c r="I8" s="11" t="s">
        <v>6</v>
      </c>
      <c r="J8" s="12" t="s">
        <v>7</v>
      </c>
      <c r="K8" s="12" t="s">
        <v>8</v>
      </c>
      <c r="L8" s="12" t="s">
        <v>9</v>
      </c>
    </row>
    <row r="9" spans="1:15" ht="15" customHeight="1">
      <c r="A9" s="13">
        <v>1</v>
      </c>
      <c r="B9" s="171" t="s">
        <v>35</v>
      </c>
      <c r="C9" s="181">
        <v>118</v>
      </c>
      <c r="D9" s="181">
        <v>21</v>
      </c>
      <c r="E9" s="12">
        <v>139</v>
      </c>
      <c r="H9" s="13">
        <v>1</v>
      </c>
      <c r="I9" s="172" t="s">
        <v>289</v>
      </c>
      <c r="J9" s="174">
        <v>100</v>
      </c>
      <c r="K9" s="174">
        <v>19</v>
      </c>
      <c r="L9" s="12">
        <v>119</v>
      </c>
      <c r="N9" s="14"/>
      <c r="O9" s="15"/>
    </row>
    <row r="10" spans="1:15" ht="15" customHeight="1">
      <c r="A10" s="17">
        <v>2</v>
      </c>
      <c r="B10" s="172" t="s">
        <v>322</v>
      </c>
      <c r="C10" s="156">
        <v>118</v>
      </c>
      <c r="D10" s="18"/>
      <c r="E10" s="12">
        <v>118</v>
      </c>
      <c r="H10" s="17">
        <v>2</v>
      </c>
      <c r="I10" s="172" t="s">
        <v>48</v>
      </c>
      <c r="J10" s="174">
        <v>89</v>
      </c>
      <c r="K10" s="174">
        <v>17</v>
      </c>
      <c r="L10" s="12">
        <v>106</v>
      </c>
      <c r="N10" s="16"/>
      <c r="O10" s="15"/>
    </row>
    <row r="11" spans="1:15" ht="15" customHeight="1">
      <c r="A11" s="17">
        <v>3</v>
      </c>
      <c r="B11" s="172" t="s">
        <v>280</v>
      </c>
      <c r="C11" s="174">
        <v>93</v>
      </c>
      <c r="D11" s="18"/>
      <c r="E11" s="12">
        <v>93</v>
      </c>
      <c r="H11" s="17">
        <v>3</v>
      </c>
      <c r="I11" s="172" t="s">
        <v>41</v>
      </c>
      <c r="J11" s="156">
        <v>105</v>
      </c>
      <c r="K11" s="174"/>
      <c r="L11" s="12">
        <v>105</v>
      </c>
      <c r="N11" s="16"/>
      <c r="O11" s="15"/>
    </row>
    <row r="12" spans="1:15" ht="15" customHeight="1">
      <c r="A12" s="17">
        <v>4</v>
      </c>
      <c r="B12" s="172" t="s">
        <v>45</v>
      </c>
      <c r="C12" s="174">
        <v>92</v>
      </c>
      <c r="D12" s="18"/>
      <c r="E12" s="12">
        <v>92</v>
      </c>
      <c r="H12" s="17">
        <v>4</v>
      </c>
      <c r="I12" s="172" t="s">
        <v>108</v>
      </c>
      <c r="J12" s="156">
        <v>92</v>
      </c>
      <c r="K12" s="174"/>
      <c r="L12" s="12">
        <v>92</v>
      </c>
      <c r="N12" s="16"/>
      <c r="O12" s="15"/>
    </row>
    <row r="13" spans="1:15" ht="15" customHeight="1">
      <c r="A13" s="17">
        <v>5</v>
      </c>
      <c r="B13" s="172" t="s">
        <v>327</v>
      </c>
      <c r="C13" s="174">
        <v>73</v>
      </c>
      <c r="D13" s="18"/>
      <c r="E13" s="12">
        <v>73</v>
      </c>
      <c r="H13" s="17">
        <v>5</v>
      </c>
      <c r="I13" s="172" t="s">
        <v>91</v>
      </c>
      <c r="J13" s="156">
        <v>82</v>
      </c>
      <c r="K13" s="174"/>
      <c r="L13" s="12">
        <v>82</v>
      </c>
      <c r="N13" s="16"/>
      <c r="O13" s="15"/>
    </row>
    <row r="14" spans="1:15" ht="15" customHeight="1">
      <c r="A14" s="175">
        <v>6</v>
      </c>
      <c r="B14" s="176" t="s">
        <v>66</v>
      </c>
      <c r="C14" s="182">
        <v>60</v>
      </c>
      <c r="D14" s="177"/>
      <c r="E14" s="12">
        <v>60</v>
      </c>
      <c r="H14" s="17">
        <v>6</v>
      </c>
      <c r="I14" s="172" t="s">
        <v>87</v>
      </c>
      <c r="J14" s="156">
        <v>70</v>
      </c>
      <c r="K14" s="18"/>
      <c r="L14" s="12">
        <v>70</v>
      </c>
      <c r="N14" s="16"/>
      <c r="O14" s="15"/>
    </row>
    <row r="15" spans="1:15" ht="15" customHeight="1">
      <c r="A15" s="178">
        <v>7</v>
      </c>
      <c r="B15" s="179" t="s">
        <v>281</v>
      </c>
      <c r="C15" s="183">
        <v>36</v>
      </c>
      <c r="D15" s="180"/>
      <c r="E15" s="12">
        <v>36</v>
      </c>
      <c r="H15" s="17">
        <v>7</v>
      </c>
      <c r="I15" s="172" t="s">
        <v>117</v>
      </c>
      <c r="J15" s="156">
        <v>68</v>
      </c>
      <c r="K15" s="18"/>
      <c r="L15" s="12">
        <v>68</v>
      </c>
      <c r="N15" s="16"/>
      <c r="O15" s="15"/>
    </row>
    <row r="16" spans="1:15" ht="15" customHeight="1">
      <c r="A16" s="3"/>
      <c r="B16" s="7"/>
      <c r="C16" s="4"/>
      <c r="D16" s="3"/>
      <c r="H16" s="17">
        <v>7</v>
      </c>
      <c r="I16" s="172" t="s">
        <v>58</v>
      </c>
      <c r="J16" s="156">
        <v>64</v>
      </c>
      <c r="K16" s="18"/>
      <c r="L16" s="12">
        <v>64</v>
      </c>
      <c r="N16" s="16"/>
      <c r="O16" s="15"/>
    </row>
    <row r="17" spans="1:15" ht="15" customHeight="1">
      <c r="A17" s="3"/>
      <c r="B17" s="7"/>
      <c r="C17" s="4"/>
      <c r="D17" s="3"/>
      <c r="H17" s="17">
        <v>9</v>
      </c>
      <c r="I17" s="172" t="s">
        <v>131</v>
      </c>
      <c r="J17" s="174">
        <v>52</v>
      </c>
      <c r="K17" s="18"/>
      <c r="L17" s="12">
        <v>52</v>
      </c>
      <c r="N17" s="16"/>
      <c r="O17" s="15"/>
    </row>
    <row r="18" spans="1:15" ht="15" customHeight="1">
      <c r="A18" s="3"/>
      <c r="B18" s="7"/>
      <c r="C18" s="4"/>
      <c r="D18" s="3"/>
      <c r="H18" s="17">
        <v>10</v>
      </c>
      <c r="I18" s="172" t="s">
        <v>52</v>
      </c>
      <c r="J18" s="156">
        <v>52</v>
      </c>
      <c r="K18" s="18"/>
      <c r="L18" s="12">
        <v>52</v>
      </c>
      <c r="N18" s="16"/>
      <c r="O18" s="15"/>
    </row>
    <row r="19" spans="1:15" ht="15" customHeight="1">
      <c r="A19" s="3"/>
      <c r="B19" s="7"/>
      <c r="C19" s="4"/>
      <c r="D19" s="3"/>
      <c r="H19" s="17">
        <v>11</v>
      </c>
      <c r="I19" s="173" t="s">
        <v>147</v>
      </c>
      <c r="J19" s="156">
        <v>51</v>
      </c>
      <c r="K19" s="18"/>
      <c r="L19" s="12">
        <v>51</v>
      </c>
      <c r="N19" s="16"/>
      <c r="O19" s="15"/>
    </row>
    <row r="20" spans="1:15" ht="15" customHeight="1">
      <c r="A20" s="3"/>
      <c r="B20" s="7"/>
      <c r="C20" s="4"/>
      <c r="D20" s="3"/>
      <c r="H20" s="17">
        <v>12</v>
      </c>
      <c r="I20" s="172" t="s">
        <v>202</v>
      </c>
      <c r="J20" s="174">
        <v>33</v>
      </c>
      <c r="K20" s="18"/>
      <c r="L20" s="12">
        <v>33</v>
      </c>
      <c r="N20" s="16"/>
      <c r="O20" s="15"/>
    </row>
    <row r="21" spans="1:15" ht="15" customHeight="1">
      <c r="A21" s="3"/>
      <c r="B21" s="7"/>
      <c r="C21" s="4"/>
      <c r="D21" s="20"/>
      <c r="H21" s="17">
        <v>13</v>
      </c>
      <c r="I21" s="172" t="s">
        <v>79</v>
      </c>
      <c r="J21" s="174">
        <v>29</v>
      </c>
      <c r="K21" s="18"/>
      <c r="L21" s="12">
        <v>29</v>
      </c>
      <c r="N21" s="16"/>
      <c r="O21" s="15"/>
    </row>
    <row r="22" spans="1:15" ht="15" customHeight="1">
      <c r="A22" s="3"/>
      <c r="B22" s="7"/>
      <c r="C22" s="4"/>
      <c r="D22" s="20"/>
      <c r="E22" s="19"/>
      <c r="H22" s="21"/>
      <c r="I22" s="4"/>
      <c r="J22" s="4"/>
      <c r="K22" s="4"/>
      <c r="N22" s="16"/>
      <c r="O22" s="15"/>
    </row>
    <row r="23" spans="1:15" ht="15" customHeight="1">
      <c r="A23" s="3"/>
      <c r="B23" s="7"/>
      <c r="C23" s="4"/>
      <c r="D23" s="20"/>
      <c r="E23" s="19"/>
      <c r="H23" s="21"/>
      <c r="I23" s="4"/>
      <c r="J23" s="4"/>
      <c r="K23" s="4"/>
      <c r="N23" s="16"/>
      <c r="O23" s="15"/>
    </row>
    <row r="24" spans="1:15" ht="15" customHeight="1">
      <c r="A24" s="3"/>
      <c r="B24" s="7"/>
      <c r="C24" s="4"/>
      <c r="D24" s="20"/>
      <c r="E24" s="20"/>
      <c r="H24" s="21"/>
      <c r="I24" s="4"/>
      <c r="J24" s="4"/>
      <c r="K24" s="4"/>
      <c r="N24" s="16"/>
      <c r="O24" s="15"/>
    </row>
    <row r="25" spans="1:15" ht="15" customHeight="1">
      <c r="A25" s="3"/>
      <c r="B25" s="220" t="s">
        <v>10</v>
      </c>
      <c r="C25" s="219"/>
      <c r="D25" s="3"/>
      <c r="E25" s="3"/>
      <c r="F25" s="22" t="s">
        <v>11</v>
      </c>
      <c r="G25" s="9"/>
      <c r="H25" s="23"/>
      <c r="I25" s="21"/>
      <c r="J25" s="4"/>
      <c r="K25" s="4"/>
      <c r="N25" s="16"/>
      <c r="O25" s="15"/>
    </row>
    <row r="26" spans="1:15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N26" s="16"/>
      <c r="O26" s="15"/>
    </row>
    <row r="27" spans="1:15" ht="15" customHeight="1">
      <c r="A27" s="21"/>
      <c r="B27" s="220" t="s">
        <v>12</v>
      </c>
      <c r="C27" s="219"/>
      <c r="D27" s="219"/>
      <c r="E27" s="3"/>
      <c r="F27" s="22" t="s">
        <v>13</v>
      </c>
      <c r="G27" s="22"/>
      <c r="H27" s="22"/>
      <c r="I27" s="21"/>
      <c r="J27" s="21"/>
      <c r="K27" s="21"/>
    </row>
  </sheetData>
  <mergeCells count="3">
    <mergeCell ref="A4:F4"/>
    <mergeCell ref="B25:C25"/>
    <mergeCell ref="B27:D2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1"/>
  <sheetViews>
    <sheetView workbookViewId="0">
      <selection activeCell="B7" sqref="B7"/>
    </sheetView>
  </sheetViews>
  <sheetFormatPr defaultColWidth="15.109375" defaultRowHeight="15" customHeight="1"/>
  <cols>
    <col min="1" max="1" width="5" customWidth="1"/>
    <col min="2" max="2" width="6.21875" customWidth="1"/>
    <col min="3" max="3" width="21.33203125" customWidth="1"/>
    <col min="4" max="4" width="13.88671875" customWidth="1"/>
    <col min="5" max="5" width="23.21875" customWidth="1"/>
    <col min="6" max="6" width="19.44140625" customWidth="1"/>
    <col min="7" max="7" width="19" customWidth="1"/>
    <col min="8" max="8" width="7.77734375" customWidth="1"/>
    <col min="9" max="9" width="6.44140625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5.25" customHeight="1">
      <c r="A3" s="88">
        <v>5</v>
      </c>
      <c r="B3" s="30" t="s">
        <v>30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33" t="s">
        <v>256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6" customHeight="1">
      <c r="A5" s="28"/>
      <c r="B5" s="34"/>
      <c r="C5" s="38"/>
      <c r="D5" s="39"/>
      <c r="E5" s="40"/>
      <c r="F5" s="28"/>
      <c r="G5" s="28"/>
      <c r="H5" s="27"/>
      <c r="I5" s="27"/>
      <c r="J5" s="27"/>
    </row>
    <row r="6" spans="1:10" ht="1.5" customHeight="1">
      <c r="A6" s="41"/>
      <c r="B6" s="41"/>
      <c r="C6" s="42"/>
      <c r="D6" s="43"/>
      <c r="E6" s="41"/>
      <c r="F6" s="41"/>
      <c r="G6" s="41"/>
      <c r="H6" s="43"/>
      <c r="I6" s="43"/>
      <c r="J6" s="43"/>
    </row>
    <row r="7" spans="1:10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52" t="s">
        <v>7</v>
      </c>
      <c r="J7" s="152" t="s">
        <v>28</v>
      </c>
    </row>
    <row r="8" spans="1:10" ht="16.5" customHeight="1">
      <c r="A8" s="53">
        <v>1</v>
      </c>
      <c r="B8" s="73">
        <v>112</v>
      </c>
      <c r="C8" s="57" t="s">
        <v>382</v>
      </c>
      <c r="D8" s="58">
        <v>40017</v>
      </c>
      <c r="E8" s="57" t="s">
        <v>108</v>
      </c>
      <c r="F8" s="57" t="s">
        <v>105</v>
      </c>
      <c r="G8" s="57" t="s">
        <v>106</v>
      </c>
      <c r="H8" s="59">
        <v>2.5231481481481481E-3</v>
      </c>
      <c r="I8" s="151">
        <v>21</v>
      </c>
      <c r="J8" s="144" t="s">
        <v>261</v>
      </c>
    </row>
    <row r="9" spans="1:10" ht="16.5" customHeight="1">
      <c r="A9" s="53">
        <v>2</v>
      </c>
      <c r="B9" s="64">
        <v>74</v>
      </c>
      <c r="C9" s="57" t="s">
        <v>383</v>
      </c>
      <c r="D9" s="58">
        <v>40062</v>
      </c>
      <c r="E9" s="57" t="s">
        <v>41</v>
      </c>
      <c r="F9" s="57" t="s">
        <v>42</v>
      </c>
      <c r="G9" s="57" t="s">
        <v>43</v>
      </c>
      <c r="H9" s="59">
        <v>2.5810185185185185E-3</v>
      </c>
      <c r="I9" s="151">
        <v>19</v>
      </c>
      <c r="J9" s="144" t="s">
        <v>261</v>
      </c>
    </row>
    <row r="10" spans="1:10" ht="16.5" customHeight="1">
      <c r="A10" s="53">
        <v>3</v>
      </c>
      <c r="B10" s="62">
        <v>236</v>
      </c>
      <c r="C10" s="57" t="s">
        <v>384</v>
      </c>
      <c r="D10" s="58">
        <v>40131</v>
      </c>
      <c r="E10" s="57" t="s">
        <v>35</v>
      </c>
      <c r="F10" s="57" t="s">
        <v>36</v>
      </c>
      <c r="G10" s="57" t="s">
        <v>125</v>
      </c>
      <c r="H10" s="59">
        <v>2.6041666666666665E-3</v>
      </c>
      <c r="I10" s="151">
        <v>17</v>
      </c>
      <c r="J10" s="144" t="s">
        <v>261</v>
      </c>
    </row>
    <row r="11" spans="1:10" ht="16.5" customHeight="1">
      <c r="A11" s="53">
        <v>4</v>
      </c>
      <c r="B11" s="64">
        <v>220</v>
      </c>
      <c r="C11" s="57" t="s">
        <v>385</v>
      </c>
      <c r="D11" s="58">
        <v>40000</v>
      </c>
      <c r="E11" s="57" t="s">
        <v>45</v>
      </c>
      <c r="F11" s="57" t="s">
        <v>36</v>
      </c>
      <c r="G11" s="57" t="s">
        <v>46</v>
      </c>
      <c r="H11" s="59">
        <v>2.6504629629629625E-3</v>
      </c>
      <c r="I11" s="151">
        <v>15</v>
      </c>
      <c r="J11" s="144" t="s">
        <v>261</v>
      </c>
    </row>
    <row r="12" spans="1:10" ht="16.5" customHeight="1">
      <c r="A12" s="53">
        <v>5</v>
      </c>
      <c r="B12" s="64">
        <v>135</v>
      </c>
      <c r="C12" s="57" t="s">
        <v>386</v>
      </c>
      <c r="D12" s="58">
        <v>40112</v>
      </c>
      <c r="E12" s="57" t="s">
        <v>87</v>
      </c>
      <c r="F12" s="57" t="s">
        <v>84</v>
      </c>
      <c r="G12" s="57" t="s">
        <v>95</v>
      </c>
      <c r="H12" s="59">
        <v>2.6967592592592594E-3</v>
      </c>
      <c r="I12" s="151">
        <v>14</v>
      </c>
      <c r="J12" s="144" t="s">
        <v>261</v>
      </c>
    </row>
    <row r="13" spans="1:10" ht="16.5" customHeight="1">
      <c r="A13" s="53">
        <v>6</v>
      </c>
      <c r="B13" s="64">
        <v>64</v>
      </c>
      <c r="C13" s="57" t="s">
        <v>387</v>
      </c>
      <c r="D13" s="58">
        <v>40179</v>
      </c>
      <c r="E13" s="57" t="s">
        <v>334</v>
      </c>
      <c r="F13" s="57" t="s">
        <v>92</v>
      </c>
      <c r="G13" s="57" t="s">
        <v>335</v>
      </c>
      <c r="H13" s="59">
        <v>2.7083333333333334E-3</v>
      </c>
      <c r="I13" s="151">
        <v>13</v>
      </c>
      <c r="J13" s="144" t="s">
        <v>261</v>
      </c>
    </row>
    <row r="14" spans="1:10" ht="16.5" customHeight="1">
      <c r="A14" s="53">
        <v>7</v>
      </c>
      <c r="B14" s="62">
        <v>194</v>
      </c>
      <c r="C14" s="57" t="s">
        <v>388</v>
      </c>
      <c r="D14" s="58">
        <v>40158</v>
      </c>
      <c r="E14" s="57" t="s">
        <v>280</v>
      </c>
      <c r="F14" s="57" t="s">
        <v>353</v>
      </c>
      <c r="G14" s="57" t="s">
        <v>352</v>
      </c>
      <c r="H14" s="59">
        <v>2.7083333333333334E-3</v>
      </c>
      <c r="I14" s="151">
        <v>12</v>
      </c>
      <c r="J14" s="144" t="s">
        <v>261</v>
      </c>
    </row>
    <row r="15" spans="1:10" ht="16.5" customHeight="1">
      <c r="A15" s="53">
        <v>8</v>
      </c>
      <c r="B15" s="64">
        <v>274</v>
      </c>
      <c r="C15" s="57" t="s">
        <v>389</v>
      </c>
      <c r="D15" s="58">
        <v>40369</v>
      </c>
      <c r="E15" s="57" t="s">
        <v>195</v>
      </c>
      <c r="F15" s="57" t="s">
        <v>196</v>
      </c>
      <c r="G15" s="57" t="s">
        <v>357</v>
      </c>
      <c r="H15" s="59">
        <v>2.9976851851851848E-3</v>
      </c>
      <c r="I15" s="154" t="s">
        <v>63</v>
      </c>
      <c r="J15" s="144" t="s">
        <v>264</v>
      </c>
    </row>
    <row r="16" spans="1:10" ht="16.5" customHeight="1">
      <c r="A16" s="53">
        <v>9</v>
      </c>
      <c r="B16" s="62">
        <v>65</v>
      </c>
      <c r="C16" s="57" t="s">
        <v>390</v>
      </c>
      <c r="D16" s="58">
        <v>40179</v>
      </c>
      <c r="E16" s="57" t="s">
        <v>91</v>
      </c>
      <c r="F16" s="57" t="s">
        <v>92</v>
      </c>
      <c r="G16" s="57" t="s">
        <v>93</v>
      </c>
      <c r="H16" s="59">
        <v>3.0555555555555557E-3</v>
      </c>
      <c r="I16" s="151">
        <v>11</v>
      </c>
      <c r="J16" s="144" t="s">
        <v>266</v>
      </c>
    </row>
    <row r="17" spans="1:10" ht="16.5" customHeight="1">
      <c r="A17" s="53">
        <v>10</v>
      </c>
      <c r="B17" s="62">
        <v>63</v>
      </c>
      <c r="C17" s="57" t="s">
        <v>391</v>
      </c>
      <c r="D17" s="58">
        <v>40859</v>
      </c>
      <c r="E17" s="57" t="s">
        <v>91</v>
      </c>
      <c r="F17" s="57" t="s">
        <v>92</v>
      </c>
      <c r="G17" s="57" t="s">
        <v>93</v>
      </c>
      <c r="H17" s="59">
        <v>3.0902777777777782E-3</v>
      </c>
      <c r="I17" s="151">
        <v>10</v>
      </c>
      <c r="J17" s="144" t="s">
        <v>266</v>
      </c>
    </row>
    <row r="18" spans="1:10" ht="16.5" customHeight="1">
      <c r="A18" s="53">
        <v>11</v>
      </c>
      <c r="B18" s="62">
        <v>52</v>
      </c>
      <c r="C18" s="57" t="s">
        <v>392</v>
      </c>
      <c r="D18" s="58">
        <v>40639</v>
      </c>
      <c r="E18" s="57" t="s">
        <v>52</v>
      </c>
      <c r="F18" s="57" t="s">
        <v>53</v>
      </c>
      <c r="G18" s="57" t="s">
        <v>54</v>
      </c>
      <c r="H18" s="59">
        <v>3.1365740740740742E-3</v>
      </c>
      <c r="I18" s="151">
        <v>9</v>
      </c>
      <c r="J18" s="144" t="s">
        <v>266</v>
      </c>
    </row>
    <row r="19" spans="1:10" ht="16.5" customHeight="1">
      <c r="A19" s="53">
        <v>12</v>
      </c>
      <c r="B19" s="62">
        <v>58</v>
      </c>
      <c r="C19" s="57" t="s">
        <v>393</v>
      </c>
      <c r="D19" s="58">
        <v>40179</v>
      </c>
      <c r="E19" s="57" t="s">
        <v>91</v>
      </c>
      <c r="F19" s="57" t="s">
        <v>92</v>
      </c>
      <c r="G19" s="57" t="s">
        <v>93</v>
      </c>
      <c r="H19" s="59">
        <v>3.1597222222222222E-3</v>
      </c>
      <c r="I19" s="151">
        <v>8</v>
      </c>
      <c r="J19" s="144" t="s">
        <v>266</v>
      </c>
    </row>
    <row r="20" spans="1:10" ht="16.5" customHeight="1">
      <c r="A20" s="53">
        <v>13</v>
      </c>
      <c r="B20" s="62">
        <v>118</v>
      </c>
      <c r="C20" s="57" t="s">
        <v>394</v>
      </c>
      <c r="D20" s="58">
        <v>41145</v>
      </c>
      <c r="E20" s="57" t="s">
        <v>104</v>
      </c>
      <c r="F20" s="57" t="s">
        <v>105</v>
      </c>
      <c r="G20" s="57" t="s">
        <v>106</v>
      </c>
      <c r="H20" s="59">
        <v>3.4490740740740745E-3</v>
      </c>
      <c r="I20" s="60" t="s">
        <v>63</v>
      </c>
      <c r="J20" s="143" t="s">
        <v>33</v>
      </c>
    </row>
    <row r="21" spans="1:10" ht="16.5" customHeight="1">
      <c r="A21" s="53">
        <v>14</v>
      </c>
      <c r="B21" s="62">
        <v>28</v>
      </c>
      <c r="C21" s="57" t="s">
        <v>395</v>
      </c>
      <c r="D21" s="58">
        <v>40253</v>
      </c>
      <c r="E21" s="57" t="s">
        <v>72</v>
      </c>
      <c r="F21" s="57" t="s">
        <v>73</v>
      </c>
      <c r="G21" s="57" t="s">
        <v>324</v>
      </c>
      <c r="H21" s="59">
        <v>4.0393518518518521E-3</v>
      </c>
      <c r="I21" s="156" t="s">
        <v>63</v>
      </c>
      <c r="J21" s="53" t="s">
        <v>33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2"/>
  <sheetViews>
    <sheetView workbookViewId="0">
      <selection activeCell="B7" sqref="B7:C19"/>
    </sheetView>
  </sheetViews>
  <sheetFormatPr defaultColWidth="15.109375" defaultRowHeight="15" customHeight="1"/>
  <cols>
    <col min="1" max="1" width="5" customWidth="1"/>
    <col min="2" max="2" width="6.21875" customWidth="1"/>
    <col min="3" max="3" width="21.33203125" customWidth="1"/>
    <col min="4" max="4" width="12.21875" customWidth="1"/>
    <col min="5" max="5" width="17.6640625" customWidth="1"/>
    <col min="6" max="6" width="16.109375" customWidth="1"/>
    <col min="7" max="7" width="22.44140625" customWidth="1"/>
    <col min="8" max="8" width="7.77734375" customWidth="1"/>
    <col min="9" max="9" width="6.44140625" style="114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J2" s="27"/>
    </row>
    <row r="3" spans="1:10" ht="21" customHeight="1">
      <c r="A3" s="88">
        <v>6</v>
      </c>
      <c r="B3" s="30" t="s">
        <v>30</v>
      </c>
      <c r="C3" s="26"/>
      <c r="D3" s="27"/>
      <c r="E3" s="28"/>
      <c r="F3" s="28"/>
      <c r="G3" s="28"/>
      <c r="H3" s="27"/>
      <c r="J3" s="27"/>
    </row>
    <row r="4" spans="1:10" ht="20.25" customHeight="1">
      <c r="A4" s="33" t="s">
        <v>259</v>
      </c>
      <c r="B4" s="34"/>
      <c r="C4" s="36"/>
      <c r="D4" s="27"/>
      <c r="E4" s="28"/>
      <c r="F4" s="28"/>
      <c r="G4" s="28"/>
      <c r="H4" s="27"/>
      <c r="J4" s="27"/>
    </row>
    <row r="5" spans="1:10" ht="13.5" customHeight="1">
      <c r="A5" s="28"/>
      <c r="B5" s="34"/>
      <c r="C5" s="38"/>
      <c r="D5" s="39"/>
      <c r="E5" s="40"/>
      <c r="F5" s="28"/>
      <c r="G5" s="28"/>
      <c r="H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43"/>
    </row>
    <row r="7" spans="1:10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52" t="s">
        <v>7</v>
      </c>
      <c r="J7" s="152" t="s">
        <v>28</v>
      </c>
    </row>
    <row r="8" spans="1:10" ht="16.5" customHeight="1">
      <c r="A8" s="53">
        <v>1</v>
      </c>
      <c r="B8" s="81">
        <v>10</v>
      </c>
      <c r="C8" s="57" t="s">
        <v>396</v>
      </c>
      <c r="D8" s="58">
        <v>39729</v>
      </c>
      <c r="E8" s="57" t="s">
        <v>322</v>
      </c>
      <c r="F8" s="57" t="s">
        <v>73</v>
      </c>
      <c r="G8" s="57" t="s">
        <v>218</v>
      </c>
      <c r="H8" s="59">
        <v>2.4421296296296296E-3</v>
      </c>
      <c r="I8" s="151">
        <v>21</v>
      </c>
      <c r="J8" s="144" t="s">
        <v>258</v>
      </c>
    </row>
    <row r="9" spans="1:10" ht="16.5" customHeight="1">
      <c r="A9" s="53">
        <v>2</v>
      </c>
      <c r="B9" s="64">
        <v>62</v>
      </c>
      <c r="C9" s="57" t="s">
        <v>397</v>
      </c>
      <c r="D9" s="58">
        <v>39381</v>
      </c>
      <c r="E9" s="57" t="s">
        <v>332</v>
      </c>
      <c r="F9" s="57">
        <v>0</v>
      </c>
      <c r="G9" s="57" t="s">
        <v>333</v>
      </c>
      <c r="H9" s="59">
        <v>2.4652777777777776E-3</v>
      </c>
      <c r="I9" s="151">
        <v>19</v>
      </c>
      <c r="J9" s="144" t="s">
        <v>258</v>
      </c>
    </row>
    <row r="10" spans="1:10" ht="16.5" customHeight="1">
      <c r="A10" s="53">
        <v>3</v>
      </c>
      <c r="B10" s="64">
        <v>235</v>
      </c>
      <c r="C10" s="57" t="s">
        <v>398</v>
      </c>
      <c r="D10" s="58">
        <v>39758</v>
      </c>
      <c r="E10" s="57" t="s">
        <v>35</v>
      </c>
      <c r="F10" s="57" t="s">
        <v>36</v>
      </c>
      <c r="G10" s="57" t="s">
        <v>125</v>
      </c>
      <c r="H10" s="59">
        <v>2.488425925925926E-3</v>
      </c>
      <c r="I10" s="151">
        <v>17</v>
      </c>
      <c r="J10" s="144" t="s">
        <v>258</v>
      </c>
    </row>
    <row r="11" spans="1:10" ht="16.5" customHeight="1">
      <c r="A11" s="53">
        <v>4</v>
      </c>
      <c r="B11" s="62">
        <v>145</v>
      </c>
      <c r="C11" s="57" t="s">
        <v>399</v>
      </c>
      <c r="D11" s="58">
        <v>39624</v>
      </c>
      <c r="E11" s="57" t="s">
        <v>87</v>
      </c>
      <c r="F11" s="57" t="s">
        <v>84</v>
      </c>
      <c r="G11" s="57" t="s">
        <v>95</v>
      </c>
      <c r="H11" s="59">
        <v>2.5115740740740741E-3</v>
      </c>
      <c r="I11" s="151">
        <v>15</v>
      </c>
      <c r="J11" s="144" t="s">
        <v>258</v>
      </c>
    </row>
    <row r="12" spans="1:10" ht="16.5" customHeight="1">
      <c r="A12" s="53">
        <v>5</v>
      </c>
      <c r="B12" s="64">
        <v>276</v>
      </c>
      <c r="C12" s="57" t="s">
        <v>400</v>
      </c>
      <c r="D12" s="58">
        <v>39476</v>
      </c>
      <c r="E12" s="57" t="s">
        <v>289</v>
      </c>
      <c r="F12" s="57" t="s">
        <v>196</v>
      </c>
      <c r="G12" s="57" t="s">
        <v>358</v>
      </c>
      <c r="H12" s="59">
        <v>2.5115740740740741E-3</v>
      </c>
      <c r="I12" s="151">
        <v>14</v>
      </c>
      <c r="J12" s="144" t="s">
        <v>258</v>
      </c>
    </row>
    <row r="13" spans="1:10" ht="16.5" customHeight="1">
      <c r="A13" s="53">
        <v>6</v>
      </c>
      <c r="B13" s="64">
        <v>76</v>
      </c>
      <c r="C13" s="57" t="s">
        <v>401</v>
      </c>
      <c r="D13" s="58">
        <v>39380</v>
      </c>
      <c r="E13" s="57" t="s">
        <v>41</v>
      </c>
      <c r="F13" s="57" t="s">
        <v>42</v>
      </c>
      <c r="G13" s="57" t="s">
        <v>43</v>
      </c>
      <c r="H13" s="59">
        <v>2.5925925925925925E-3</v>
      </c>
      <c r="I13" s="151">
        <v>13</v>
      </c>
      <c r="J13" s="144" t="s">
        <v>261</v>
      </c>
    </row>
    <row r="14" spans="1:10" ht="16.5" customHeight="1">
      <c r="A14" s="53">
        <v>7</v>
      </c>
      <c r="B14" s="62">
        <v>233</v>
      </c>
      <c r="C14" s="57" t="s">
        <v>402</v>
      </c>
      <c r="D14" s="58">
        <v>39745</v>
      </c>
      <c r="E14" s="57" t="s">
        <v>45</v>
      </c>
      <c r="F14" s="57" t="s">
        <v>36</v>
      </c>
      <c r="G14" s="57" t="s">
        <v>125</v>
      </c>
      <c r="H14" s="59">
        <v>2.6967592592592594E-3</v>
      </c>
      <c r="I14" s="151">
        <v>12</v>
      </c>
      <c r="J14" s="144" t="s">
        <v>261</v>
      </c>
    </row>
    <row r="15" spans="1:10" ht="16.5" customHeight="1">
      <c r="A15" s="53">
        <v>8</v>
      </c>
      <c r="B15" s="62">
        <v>54</v>
      </c>
      <c r="C15" s="57" t="s">
        <v>403</v>
      </c>
      <c r="D15" s="58">
        <v>39684</v>
      </c>
      <c r="E15" s="57" t="s">
        <v>52</v>
      </c>
      <c r="F15" s="57" t="s">
        <v>53</v>
      </c>
      <c r="G15" s="57" t="s">
        <v>54</v>
      </c>
      <c r="H15" s="59">
        <v>2.7314814814814819E-3</v>
      </c>
      <c r="I15" s="151">
        <v>11</v>
      </c>
      <c r="J15" s="144" t="s">
        <v>261</v>
      </c>
    </row>
    <row r="16" spans="1:10" ht="16.5" customHeight="1">
      <c r="A16" s="53">
        <v>9</v>
      </c>
      <c r="B16" s="64">
        <v>183</v>
      </c>
      <c r="C16" s="57" t="s">
        <v>404</v>
      </c>
      <c r="D16" s="58">
        <v>39303</v>
      </c>
      <c r="E16" s="57" t="s">
        <v>280</v>
      </c>
      <c r="F16" s="57" t="s">
        <v>342</v>
      </c>
      <c r="G16" s="57" t="s">
        <v>348</v>
      </c>
      <c r="H16" s="59">
        <v>2.7893518518518519E-3</v>
      </c>
      <c r="I16" s="151">
        <v>10</v>
      </c>
      <c r="J16" s="144" t="s">
        <v>264</v>
      </c>
    </row>
    <row r="17" spans="1:10" ht="16.5" customHeight="1">
      <c r="A17" s="53">
        <v>10</v>
      </c>
      <c r="B17" s="64">
        <v>18</v>
      </c>
      <c r="C17" s="57" t="s">
        <v>405</v>
      </c>
      <c r="D17" s="58">
        <v>39700</v>
      </c>
      <c r="E17" s="57" t="s">
        <v>327</v>
      </c>
      <c r="F17" s="57" t="s">
        <v>73</v>
      </c>
      <c r="G17" s="57" t="s">
        <v>324</v>
      </c>
      <c r="H17" s="59">
        <v>2.8009259259259259E-3</v>
      </c>
      <c r="I17" s="151">
        <v>9</v>
      </c>
      <c r="J17" s="144" t="s">
        <v>264</v>
      </c>
    </row>
    <row r="18" spans="1:10" ht="16.5" customHeight="1">
      <c r="A18" s="53">
        <v>11</v>
      </c>
      <c r="B18" s="64">
        <v>80</v>
      </c>
      <c r="C18" s="57" t="s">
        <v>406</v>
      </c>
      <c r="D18" s="58">
        <v>39545</v>
      </c>
      <c r="E18" s="57" t="s">
        <v>100</v>
      </c>
      <c r="F18" s="57" t="s">
        <v>42</v>
      </c>
      <c r="G18" s="57" t="s">
        <v>101</v>
      </c>
      <c r="H18" s="59">
        <v>2.8240740740740739E-3</v>
      </c>
      <c r="I18" s="151" t="s">
        <v>63</v>
      </c>
      <c r="J18" s="144" t="s">
        <v>264</v>
      </c>
    </row>
    <row r="19" spans="1:10" ht="16.5" customHeight="1">
      <c r="A19" s="53">
        <v>12</v>
      </c>
      <c r="B19" s="64">
        <v>111</v>
      </c>
      <c r="C19" s="57" t="s">
        <v>407</v>
      </c>
      <c r="D19" s="58">
        <v>39172</v>
      </c>
      <c r="E19" s="57" t="s">
        <v>108</v>
      </c>
      <c r="F19" s="57" t="s">
        <v>105</v>
      </c>
      <c r="G19" s="57" t="s">
        <v>106</v>
      </c>
      <c r="H19" s="59">
        <v>2.8935185185185188E-3</v>
      </c>
      <c r="I19" s="151">
        <v>8</v>
      </c>
      <c r="J19" s="144" t="s">
        <v>264</v>
      </c>
    </row>
    <row r="20" spans="1:10" ht="16.5" customHeight="1">
      <c r="A20" s="53">
        <v>13</v>
      </c>
      <c r="B20" s="64">
        <v>115</v>
      </c>
      <c r="C20" s="57" t="s">
        <v>408</v>
      </c>
      <c r="D20" s="58">
        <v>39780</v>
      </c>
      <c r="E20" s="57" t="s">
        <v>104</v>
      </c>
      <c r="F20" s="57" t="s">
        <v>105</v>
      </c>
      <c r="G20" s="57" t="s">
        <v>106</v>
      </c>
      <c r="H20" s="59">
        <v>2.9513888888888888E-3</v>
      </c>
      <c r="I20" s="151" t="s">
        <v>63</v>
      </c>
      <c r="J20" s="144" t="s">
        <v>264</v>
      </c>
    </row>
    <row r="21" spans="1:10" ht="16.5" customHeight="1">
      <c r="A21" s="53">
        <v>14</v>
      </c>
      <c r="B21" s="62">
        <v>277</v>
      </c>
      <c r="C21" s="57" t="s">
        <v>409</v>
      </c>
      <c r="D21" s="58">
        <v>39792</v>
      </c>
      <c r="E21" s="57" t="s">
        <v>289</v>
      </c>
      <c r="F21" s="57" t="s">
        <v>196</v>
      </c>
      <c r="G21" s="57" t="s">
        <v>356</v>
      </c>
      <c r="H21" s="59">
        <v>3.1597222222222222E-3</v>
      </c>
      <c r="I21" s="79">
        <v>7</v>
      </c>
      <c r="J21" s="143" t="s">
        <v>33</v>
      </c>
    </row>
    <row r="22" spans="1:10" ht="16.5" customHeight="1">
      <c r="A22" s="53">
        <v>15</v>
      </c>
      <c r="B22" s="62">
        <v>38</v>
      </c>
      <c r="C22" s="57" t="s">
        <v>410</v>
      </c>
      <c r="D22" s="58">
        <v>39324</v>
      </c>
      <c r="E22" s="57" t="s">
        <v>58</v>
      </c>
      <c r="F22" s="57" t="s">
        <v>59</v>
      </c>
      <c r="G22" s="57" t="s">
        <v>328</v>
      </c>
      <c r="H22" s="59">
        <v>3.1712962962962958E-3</v>
      </c>
      <c r="I22" s="79">
        <v>6</v>
      </c>
      <c r="J22" s="53" t="s">
        <v>33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26"/>
  <sheetViews>
    <sheetView workbookViewId="0">
      <selection activeCell="A7" sqref="A7"/>
    </sheetView>
  </sheetViews>
  <sheetFormatPr defaultColWidth="15.109375" defaultRowHeight="15" customHeight="1"/>
  <cols>
    <col min="1" max="1" width="5" customWidth="1"/>
    <col min="2" max="2" width="6.6640625" customWidth="1"/>
    <col min="3" max="3" width="21.33203125" customWidth="1"/>
    <col min="4" max="4" width="13" customWidth="1"/>
    <col min="5" max="5" width="17.44140625" customWidth="1"/>
    <col min="6" max="6" width="16.109375" customWidth="1"/>
    <col min="7" max="7" width="24.109375" customWidth="1"/>
    <col min="8" max="8" width="7.77734375" customWidth="1"/>
    <col min="9" max="9" width="6.77734375" customWidth="1"/>
  </cols>
  <sheetData>
    <row r="1" spans="1:9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</row>
    <row r="2" spans="1:9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</row>
    <row r="3" spans="1:9" ht="21" customHeight="1">
      <c r="A3" s="88">
        <v>7</v>
      </c>
      <c r="B3" s="30" t="s">
        <v>234</v>
      </c>
      <c r="C3" s="26"/>
      <c r="D3" s="27"/>
      <c r="E3" s="28"/>
      <c r="F3" s="28"/>
      <c r="G3" s="28"/>
      <c r="H3" s="27"/>
      <c r="I3" s="27"/>
    </row>
    <row r="4" spans="1:9" ht="20.25" customHeight="1">
      <c r="A4" s="33" t="s">
        <v>262</v>
      </c>
      <c r="B4" s="34"/>
      <c r="C4" s="36"/>
      <c r="D4" s="27"/>
      <c r="E4" s="28"/>
      <c r="F4" s="28"/>
      <c r="G4" s="28"/>
      <c r="H4" s="27"/>
      <c r="I4" s="27"/>
    </row>
    <row r="5" spans="1:9" ht="13.5" customHeight="1">
      <c r="A5" s="28"/>
      <c r="B5" s="34"/>
      <c r="C5" s="38"/>
      <c r="D5" s="39"/>
      <c r="E5" s="40"/>
      <c r="F5" s="28"/>
      <c r="G5" s="28"/>
      <c r="H5" s="27"/>
      <c r="I5" s="27"/>
    </row>
    <row r="6" spans="1:9" ht="9.75" customHeight="1">
      <c r="A6" s="41"/>
      <c r="B6" s="41"/>
      <c r="C6" s="42"/>
      <c r="D6" s="43"/>
      <c r="E6" s="41"/>
      <c r="F6" s="41"/>
      <c r="G6" s="41"/>
      <c r="H6" s="43"/>
      <c r="I6" s="43"/>
    </row>
    <row r="7" spans="1:9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152" t="s">
        <v>28</v>
      </c>
    </row>
    <row r="8" spans="1:9" ht="16.5" customHeight="1">
      <c r="A8" s="53">
        <v>1</v>
      </c>
      <c r="B8" s="54">
        <v>78</v>
      </c>
      <c r="C8" s="57" t="s">
        <v>177</v>
      </c>
      <c r="D8" s="58">
        <v>39877</v>
      </c>
      <c r="E8" s="57" t="s">
        <v>100</v>
      </c>
      <c r="F8" s="57" t="s">
        <v>42</v>
      </c>
      <c r="G8" s="57" t="s">
        <v>43</v>
      </c>
      <c r="H8" s="153">
        <v>2.3842592592592591E-3</v>
      </c>
      <c r="I8" s="144" t="s">
        <v>261</v>
      </c>
    </row>
    <row r="9" spans="1:9" ht="16.5" customHeight="1">
      <c r="A9" s="53">
        <v>2</v>
      </c>
      <c r="B9" s="62">
        <v>171</v>
      </c>
      <c r="C9" s="57" t="s">
        <v>181</v>
      </c>
      <c r="D9" s="58">
        <v>40081</v>
      </c>
      <c r="E9" s="57" t="s">
        <v>76</v>
      </c>
      <c r="F9" s="57" t="s">
        <v>49</v>
      </c>
      <c r="G9" s="57" t="s">
        <v>182</v>
      </c>
      <c r="H9" s="153">
        <v>2.5115740740740741E-3</v>
      </c>
      <c r="I9" s="144" t="s">
        <v>261</v>
      </c>
    </row>
    <row r="10" spans="1:9" ht="16.5" customHeight="1">
      <c r="A10" s="53">
        <v>3</v>
      </c>
      <c r="B10" s="64">
        <v>1</v>
      </c>
      <c r="C10" s="57" t="s">
        <v>183</v>
      </c>
      <c r="D10" s="58">
        <v>40655</v>
      </c>
      <c r="E10" s="57" t="s">
        <v>184</v>
      </c>
      <c r="F10" s="57">
        <v>0</v>
      </c>
      <c r="G10" s="57" t="s">
        <v>185</v>
      </c>
      <c r="H10" s="153">
        <v>2.5347222222222221E-3</v>
      </c>
      <c r="I10" s="144" t="s">
        <v>261</v>
      </c>
    </row>
    <row r="11" spans="1:9" ht="16.5" customHeight="1">
      <c r="A11" s="53">
        <v>4</v>
      </c>
      <c r="B11" s="61">
        <v>162</v>
      </c>
      <c r="C11" s="57" t="s">
        <v>189</v>
      </c>
      <c r="D11" s="58">
        <v>40080</v>
      </c>
      <c r="E11" s="57" t="s">
        <v>76</v>
      </c>
      <c r="F11" s="57" t="s">
        <v>49</v>
      </c>
      <c r="G11" s="57" t="s">
        <v>70</v>
      </c>
      <c r="H11" s="153">
        <v>2.615740740740741E-3</v>
      </c>
      <c r="I11" s="144" t="s">
        <v>264</v>
      </c>
    </row>
    <row r="12" spans="1:9" ht="16.5" customHeight="1">
      <c r="A12" s="53">
        <v>5</v>
      </c>
      <c r="B12" s="61">
        <v>273</v>
      </c>
      <c r="C12" s="57" t="s">
        <v>194</v>
      </c>
      <c r="D12" s="58">
        <v>40459</v>
      </c>
      <c r="E12" s="57" t="s">
        <v>195</v>
      </c>
      <c r="F12" s="57" t="s">
        <v>196</v>
      </c>
      <c r="G12" s="57" t="s">
        <v>197</v>
      </c>
      <c r="H12" s="153">
        <v>2.6388888888888885E-3</v>
      </c>
      <c r="I12" s="144" t="s">
        <v>264</v>
      </c>
    </row>
    <row r="13" spans="1:9" ht="16.5" customHeight="1">
      <c r="A13" s="53">
        <v>6</v>
      </c>
      <c r="B13" s="64">
        <v>164</v>
      </c>
      <c r="C13" s="57" t="s">
        <v>200</v>
      </c>
      <c r="D13" s="58">
        <v>40417</v>
      </c>
      <c r="E13" s="57" t="s">
        <v>76</v>
      </c>
      <c r="F13" s="57" t="s">
        <v>49</v>
      </c>
      <c r="G13" s="57" t="s">
        <v>182</v>
      </c>
      <c r="H13" s="153">
        <v>2.7430555555555559E-3</v>
      </c>
      <c r="I13" s="144" t="s">
        <v>264</v>
      </c>
    </row>
    <row r="14" spans="1:9" ht="16.5" customHeight="1">
      <c r="A14" s="53">
        <v>7</v>
      </c>
      <c r="B14" s="63">
        <v>195</v>
      </c>
      <c r="C14" s="57" t="s">
        <v>206</v>
      </c>
      <c r="D14" s="58">
        <v>41021</v>
      </c>
      <c r="E14" s="57" t="s">
        <v>62</v>
      </c>
      <c r="F14" s="57" t="s">
        <v>36</v>
      </c>
      <c r="G14" s="57" t="s">
        <v>121</v>
      </c>
      <c r="H14" s="153">
        <v>2.8124999999999995E-3</v>
      </c>
      <c r="I14" s="144" t="s">
        <v>264</v>
      </c>
    </row>
    <row r="15" spans="1:9" ht="16.5" customHeight="1">
      <c r="A15" s="53">
        <v>8</v>
      </c>
      <c r="B15" s="64">
        <v>137</v>
      </c>
      <c r="C15" s="57" t="s">
        <v>207</v>
      </c>
      <c r="D15" s="58">
        <v>40390</v>
      </c>
      <c r="E15" s="57" t="s">
        <v>87</v>
      </c>
      <c r="F15" s="57" t="s">
        <v>84</v>
      </c>
      <c r="G15" s="57" t="s">
        <v>85</v>
      </c>
      <c r="H15" s="153">
        <v>2.8240740740740739E-3</v>
      </c>
      <c r="I15" s="144" t="s">
        <v>264</v>
      </c>
    </row>
    <row r="16" spans="1:9" ht="16.5" customHeight="1">
      <c r="A16" s="53">
        <v>9</v>
      </c>
      <c r="B16" s="62">
        <v>117</v>
      </c>
      <c r="C16" s="57" t="s">
        <v>210</v>
      </c>
      <c r="D16" s="58">
        <v>40243</v>
      </c>
      <c r="E16" s="57" t="s">
        <v>104</v>
      </c>
      <c r="F16" s="57" t="s">
        <v>105</v>
      </c>
      <c r="G16" s="57" t="s">
        <v>106</v>
      </c>
      <c r="H16" s="153">
        <v>2.9050925925925928E-3</v>
      </c>
      <c r="I16" s="144" t="s">
        <v>266</v>
      </c>
    </row>
    <row r="17" spans="1:9" ht="16.5" customHeight="1">
      <c r="A17" s="53">
        <v>10</v>
      </c>
      <c r="B17" s="64">
        <v>141</v>
      </c>
      <c r="C17" s="57" t="s">
        <v>211</v>
      </c>
      <c r="D17" s="58">
        <v>40621</v>
      </c>
      <c r="E17" s="57" t="s">
        <v>83</v>
      </c>
      <c r="F17" s="57" t="s">
        <v>84</v>
      </c>
      <c r="G17" s="57" t="s">
        <v>85</v>
      </c>
      <c r="H17" s="153">
        <v>2.9166666666666668E-3</v>
      </c>
      <c r="I17" s="144" t="s">
        <v>266</v>
      </c>
    </row>
    <row r="18" spans="1:9" ht="16.5" customHeight="1">
      <c r="A18" s="53">
        <v>11</v>
      </c>
      <c r="B18" s="64">
        <v>155</v>
      </c>
      <c r="C18" s="57" t="s">
        <v>212</v>
      </c>
      <c r="D18" s="58">
        <v>40718</v>
      </c>
      <c r="E18" s="57" t="s">
        <v>76</v>
      </c>
      <c r="F18" s="57" t="s">
        <v>49</v>
      </c>
      <c r="G18" s="57" t="s">
        <v>182</v>
      </c>
      <c r="H18" s="153">
        <v>2.9166666666666668E-3</v>
      </c>
      <c r="I18" s="144" t="s">
        <v>266</v>
      </c>
    </row>
    <row r="19" spans="1:9" ht="16.5" customHeight="1">
      <c r="A19" s="53">
        <v>12</v>
      </c>
      <c r="B19" s="62">
        <v>96</v>
      </c>
      <c r="C19" s="57" t="s">
        <v>213</v>
      </c>
      <c r="D19" s="58">
        <v>40255</v>
      </c>
      <c r="E19" s="57" t="s">
        <v>112</v>
      </c>
      <c r="F19" s="57" t="s">
        <v>113</v>
      </c>
      <c r="G19" s="57" t="s">
        <v>191</v>
      </c>
      <c r="H19" s="153">
        <v>2.9398148148148148E-3</v>
      </c>
      <c r="I19" s="144" t="s">
        <v>266</v>
      </c>
    </row>
    <row r="20" spans="1:9" ht="16.5" customHeight="1">
      <c r="A20" s="53">
        <v>13</v>
      </c>
      <c r="B20" s="64">
        <v>123</v>
      </c>
      <c r="C20" s="57" t="s">
        <v>214</v>
      </c>
      <c r="D20" s="58">
        <v>40517</v>
      </c>
      <c r="E20" s="57" t="s">
        <v>117</v>
      </c>
      <c r="F20" s="57">
        <v>0</v>
      </c>
      <c r="G20" s="57" t="s">
        <v>118</v>
      </c>
      <c r="H20" s="153">
        <v>2.9629629629629628E-3</v>
      </c>
      <c r="I20" s="144" t="s">
        <v>266</v>
      </c>
    </row>
    <row r="21" spans="1:9" ht="16.5" customHeight="1">
      <c r="A21" s="53">
        <v>14</v>
      </c>
      <c r="B21" s="61">
        <v>270</v>
      </c>
      <c r="C21" s="57" t="s">
        <v>215</v>
      </c>
      <c r="D21" s="58">
        <v>40722</v>
      </c>
      <c r="E21" s="57" t="s">
        <v>147</v>
      </c>
      <c r="F21" s="57" t="s">
        <v>148</v>
      </c>
      <c r="G21" s="57" t="s">
        <v>154</v>
      </c>
      <c r="H21" s="153">
        <v>2.9629629629629628E-3</v>
      </c>
      <c r="I21" s="144" t="s">
        <v>266</v>
      </c>
    </row>
    <row r="22" spans="1:9" ht="16.5" customHeight="1">
      <c r="A22" s="53">
        <v>15</v>
      </c>
      <c r="B22" s="63">
        <v>29</v>
      </c>
      <c r="C22" s="57" t="s">
        <v>217</v>
      </c>
      <c r="D22" s="58">
        <v>41827</v>
      </c>
      <c r="E22" s="57" t="s">
        <v>72</v>
      </c>
      <c r="F22" s="57" t="s">
        <v>73</v>
      </c>
      <c r="G22" s="57" t="s">
        <v>218</v>
      </c>
      <c r="H22" s="153">
        <v>3.0208333333333333E-3</v>
      </c>
      <c r="I22" s="144" t="s">
        <v>266</v>
      </c>
    </row>
    <row r="23" spans="1:9" ht="16.5" customHeight="1">
      <c r="A23" s="53">
        <v>16</v>
      </c>
      <c r="B23" s="74">
        <v>95</v>
      </c>
      <c r="C23" s="57" t="s">
        <v>219</v>
      </c>
      <c r="D23" s="58">
        <v>40626</v>
      </c>
      <c r="E23" s="57" t="s">
        <v>112</v>
      </c>
      <c r="F23" s="57" t="s">
        <v>113</v>
      </c>
      <c r="G23" s="57" t="s">
        <v>191</v>
      </c>
      <c r="H23" s="59">
        <v>3.0324074074074073E-3</v>
      </c>
      <c r="I23" s="143" t="s">
        <v>33</v>
      </c>
    </row>
    <row r="24" spans="1:9" ht="16.5" customHeight="1">
      <c r="A24" s="53">
        <v>17</v>
      </c>
      <c r="B24" s="63">
        <v>116</v>
      </c>
      <c r="C24" s="57" t="s">
        <v>220</v>
      </c>
      <c r="D24" s="58">
        <v>40708</v>
      </c>
      <c r="E24" s="57" t="s">
        <v>104</v>
      </c>
      <c r="F24" s="57" t="s">
        <v>105</v>
      </c>
      <c r="G24" s="57" t="s">
        <v>106</v>
      </c>
      <c r="H24" s="59">
        <v>3.0902777777777782E-3</v>
      </c>
      <c r="I24" s="53" t="s">
        <v>33</v>
      </c>
    </row>
    <row r="25" spans="1:9" ht="16.5" customHeight="1">
      <c r="A25" s="53">
        <v>18</v>
      </c>
      <c r="B25" s="63">
        <v>120</v>
      </c>
      <c r="C25" s="57" t="s">
        <v>221</v>
      </c>
      <c r="D25" s="58">
        <v>41128</v>
      </c>
      <c r="E25" s="57" t="s">
        <v>104</v>
      </c>
      <c r="F25" s="57" t="s">
        <v>105</v>
      </c>
      <c r="G25" s="57" t="s">
        <v>106</v>
      </c>
      <c r="H25" s="59">
        <v>3.1134259259259257E-3</v>
      </c>
      <c r="I25" s="53" t="s">
        <v>33</v>
      </c>
    </row>
    <row r="26" spans="1:9" ht="16.5" customHeight="1">
      <c r="A26" s="53">
        <v>19</v>
      </c>
      <c r="B26" s="61">
        <v>245</v>
      </c>
      <c r="C26" s="57" t="s">
        <v>222</v>
      </c>
      <c r="D26" s="58" t="s">
        <v>223</v>
      </c>
      <c r="E26" s="57" t="s">
        <v>202</v>
      </c>
      <c r="F26" s="57" t="s">
        <v>203</v>
      </c>
      <c r="G26" s="57" t="s">
        <v>204</v>
      </c>
      <c r="H26" s="59">
        <v>3.1712962962962958E-3</v>
      </c>
      <c r="I26" s="53" t="s">
        <v>33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22"/>
  <sheetViews>
    <sheetView workbookViewId="0">
      <selection activeCell="B7" sqref="B7:C19"/>
    </sheetView>
  </sheetViews>
  <sheetFormatPr defaultColWidth="15.109375" defaultRowHeight="15" customHeight="1"/>
  <cols>
    <col min="1" max="1" width="5" customWidth="1"/>
    <col min="2" max="2" width="6.6640625" customWidth="1"/>
    <col min="3" max="3" width="21.33203125" customWidth="1"/>
    <col min="4" max="4" width="13" customWidth="1"/>
    <col min="5" max="5" width="13.77734375" customWidth="1"/>
    <col min="6" max="6" width="16.109375" customWidth="1"/>
    <col min="7" max="7" width="24.109375" customWidth="1"/>
    <col min="8" max="8" width="7.77734375" customWidth="1"/>
    <col min="9" max="9" width="6.77734375" customWidth="1"/>
  </cols>
  <sheetData>
    <row r="1" spans="1:9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</row>
    <row r="2" spans="1:9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</row>
    <row r="3" spans="1:9" ht="21" customHeight="1">
      <c r="A3" s="88">
        <v>8</v>
      </c>
      <c r="B3" s="30" t="s">
        <v>234</v>
      </c>
      <c r="C3" s="26"/>
      <c r="D3" s="27"/>
      <c r="E3" s="28"/>
      <c r="F3" s="28"/>
      <c r="G3" s="28"/>
      <c r="H3" s="27"/>
      <c r="I3" s="27"/>
    </row>
    <row r="4" spans="1:9" ht="20.25" customHeight="1">
      <c r="A4" s="33" t="s">
        <v>265</v>
      </c>
      <c r="B4" s="34"/>
      <c r="C4" s="36"/>
      <c r="D4" s="27"/>
      <c r="E4" s="28"/>
      <c r="F4" s="28"/>
      <c r="G4" s="28"/>
      <c r="H4" s="27"/>
      <c r="I4" s="27"/>
    </row>
    <row r="5" spans="1:9" ht="13.5" customHeight="1">
      <c r="A5" s="28"/>
      <c r="B5" s="34"/>
      <c r="C5" s="38"/>
      <c r="D5" s="39"/>
      <c r="E5" s="40"/>
      <c r="F5" s="28"/>
      <c r="G5" s="28"/>
      <c r="H5" s="27"/>
      <c r="I5" s="27"/>
    </row>
    <row r="6" spans="1:9" ht="9.75" customHeight="1">
      <c r="A6" s="41"/>
      <c r="B6" s="41"/>
      <c r="C6" s="42"/>
      <c r="D6" s="43"/>
      <c r="E6" s="41"/>
      <c r="F6" s="41"/>
      <c r="G6" s="41"/>
      <c r="H6" s="43"/>
      <c r="I6" s="43"/>
    </row>
    <row r="7" spans="1:9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152" t="s">
        <v>28</v>
      </c>
    </row>
    <row r="8" spans="1:9" ht="16.5" customHeight="1">
      <c r="A8" s="53">
        <v>1</v>
      </c>
      <c r="B8" s="54">
        <v>211</v>
      </c>
      <c r="C8" s="57" t="s">
        <v>178</v>
      </c>
      <c r="D8" s="58">
        <v>39835</v>
      </c>
      <c r="E8" s="57" t="s">
        <v>45</v>
      </c>
      <c r="F8" s="57" t="s">
        <v>36</v>
      </c>
      <c r="G8" s="57" t="s">
        <v>179</v>
      </c>
      <c r="H8" s="153">
        <v>2.4421296296296296E-3</v>
      </c>
      <c r="I8" s="144" t="s">
        <v>261</v>
      </c>
    </row>
    <row r="9" spans="1:9" ht="16.5" customHeight="1">
      <c r="A9" s="53">
        <v>2</v>
      </c>
      <c r="B9" s="63">
        <v>165</v>
      </c>
      <c r="C9" s="57" t="s">
        <v>180</v>
      </c>
      <c r="D9" s="58">
        <v>40098</v>
      </c>
      <c r="E9" s="57" t="s">
        <v>48</v>
      </c>
      <c r="F9" s="57" t="s">
        <v>49</v>
      </c>
      <c r="G9" s="57" t="s">
        <v>50</v>
      </c>
      <c r="H9" s="153">
        <v>2.488425925925926E-3</v>
      </c>
      <c r="I9" s="144" t="s">
        <v>261</v>
      </c>
    </row>
    <row r="10" spans="1:9" ht="16.5" customHeight="1">
      <c r="A10" s="53">
        <v>3</v>
      </c>
      <c r="B10" s="61">
        <v>196</v>
      </c>
      <c r="C10" s="57" t="s">
        <v>186</v>
      </c>
      <c r="D10" s="58">
        <v>39965</v>
      </c>
      <c r="E10" s="57" t="s">
        <v>62</v>
      </c>
      <c r="F10" s="57" t="s">
        <v>36</v>
      </c>
      <c r="G10" s="57" t="s">
        <v>121</v>
      </c>
      <c r="H10" s="153">
        <v>2.5578703703703705E-3</v>
      </c>
      <c r="I10" s="144" t="s">
        <v>261</v>
      </c>
    </row>
    <row r="11" spans="1:9" ht="16.5" customHeight="1">
      <c r="A11" s="53">
        <v>4</v>
      </c>
      <c r="B11" s="63">
        <v>230</v>
      </c>
      <c r="C11" s="57" t="s">
        <v>187</v>
      </c>
      <c r="D11" s="58">
        <v>40177</v>
      </c>
      <c r="E11" s="57" t="s">
        <v>62</v>
      </c>
      <c r="F11" s="57" t="s">
        <v>137</v>
      </c>
      <c r="G11" s="57" t="s">
        <v>138</v>
      </c>
      <c r="H11" s="153">
        <v>2.5810185185185185E-3</v>
      </c>
      <c r="I11" s="144" t="s">
        <v>264</v>
      </c>
    </row>
    <row r="12" spans="1:9" ht="16.5" customHeight="1">
      <c r="A12" s="53">
        <v>5</v>
      </c>
      <c r="B12" s="64">
        <v>223</v>
      </c>
      <c r="C12" s="57" t="s">
        <v>188</v>
      </c>
      <c r="D12" s="58">
        <v>40187</v>
      </c>
      <c r="E12" s="57" t="s">
        <v>45</v>
      </c>
      <c r="F12" s="57" t="s">
        <v>36</v>
      </c>
      <c r="G12" s="57" t="s">
        <v>46</v>
      </c>
      <c r="H12" s="153">
        <v>2.5810185185185185E-3</v>
      </c>
      <c r="I12" s="144" t="s">
        <v>264</v>
      </c>
    </row>
    <row r="13" spans="1:9" ht="16.5" customHeight="1">
      <c r="A13" s="53">
        <v>6</v>
      </c>
      <c r="B13" s="63">
        <v>97</v>
      </c>
      <c r="C13" s="57" t="s">
        <v>190</v>
      </c>
      <c r="D13" s="58">
        <v>40024</v>
      </c>
      <c r="E13" s="57" t="s">
        <v>131</v>
      </c>
      <c r="F13" s="57" t="s">
        <v>113</v>
      </c>
      <c r="G13" s="57" t="s">
        <v>191</v>
      </c>
      <c r="H13" s="153">
        <v>2.615740740740741E-3</v>
      </c>
      <c r="I13" s="144" t="s">
        <v>264</v>
      </c>
    </row>
    <row r="14" spans="1:9" ht="16.5" customHeight="1">
      <c r="A14" s="53">
        <v>7</v>
      </c>
      <c r="B14" s="62">
        <v>98</v>
      </c>
      <c r="C14" s="57" t="s">
        <v>192</v>
      </c>
      <c r="D14" s="58">
        <v>40019</v>
      </c>
      <c r="E14" s="57" t="s">
        <v>131</v>
      </c>
      <c r="F14" s="57" t="s">
        <v>113</v>
      </c>
      <c r="G14" s="57" t="s">
        <v>191</v>
      </c>
      <c r="H14" s="153">
        <v>2.627314814814815E-3</v>
      </c>
      <c r="I14" s="144" t="s">
        <v>264</v>
      </c>
    </row>
    <row r="15" spans="1:9" ht="16.5" customHeight="1">
      <c r="A15" s="53">
        <v>8</v>
      </c>
      <c r="B15" s="63">
        <v>136</v>
      </c>
      <c r="C15" s="57" t="s">
        <v>193</v>
      </c>
      <c r="D15" s="58">
        <v>39947</v>
      </c>
      <c r="E15" s="57" t="s">
        <v>83</v>
      </c>
      <c r="F15" s="57" t="s">
        <v>84</v>
      </c>
      <c r="G15" s="57" t="s">
        <v>85</v>
      </c>
      <c r="H15" s="153">
        <v>2.627314814814815E-3</v>
      </c>
      <c r="I15" s="144" t="s">
        <v>264</v>
      </c>
    </row>
    <row r="16" spans="1:9" ht="16.5" customHeight="1">
      <c r="A16" s="53">
        <v>9</v>
      </c>
      <c r="B16" s="61">
        <v>148</v>
      </c>
      <c r="C16" s="57" t="s">
        <v>198</v>
      </c>
      <c r="D16" s="58">
        <v>40336</v>
      </c>
      <c r="E16" s="57" t="s">
        <v>87</v>
      </c>
      <c r="F16" s="57" t="s">
        <v>84</v>
      </c>
      <c r="G16" s="57" t="s">
        <v>144</v>
      </c>
      <c r="H16" s="153">
        <v>2.673611111111111E-3</v>
      </c>
      <c r="I16" s="144" t="s">
        <v>264</v>
      </c>
    </row>
    <row r="17" spans="1:9" ht="16.5" customHeight="1">
      <c r="A17" s="53">
        <v>10</v>
      </c>
      <c r="B17" s="63">
        <v>87</v>
      </c>
      <c r="C17" s="57" t="s">
        <v>199</v>
      </c>
      <c r="D17" s="58">
        <v>40040</v>
      </c>
      <c r="E17" s="57" t="s">
        <v>131</v>
      </c>
      <c r="F17" s="57" t="s">
        <v>113</v>
      </c>
      <c r="G17" s="57" t="s">
        <v>114</v>
      </c>
      <c r="H17" s="153">
        <v>2.7199074074074074E-3</v>
      </c>
      <c r="I17" s="144" t="s">
        <v>264</v>
      </c>
    </row>
    <row r="18" spans="1:9" ht="16.5" customHeight="1">
      <c r="A18" s="53">
        <v>11</v>
      </c>
      <c r="B18" s="61">
        <v>246</v>
      </c>
      <c r="C18" s="57" t="s">
        <v>201</v>
      </c>
      <c r="D18" s="58">
        <v>39834</v>
      </c>
      <c r="E18" s="57" t="s">
        <v>202</v>
      </c>
      <c r="F18" s="57" t="s">
        <v>203</v>
      </c>
      <c r="G18" s="57" t="s">
        <v>204</v>
      </c>
      <c r="H18" s="153">
        <v>2.7430555555555559E-3</v>
      </c>
      <c r="I18" s="144" t="s">
        <v>264</v>
      </c>
    </row>
    <row r="19" spans="1:9" ht="16.5" customHeight="1">
      <c r="A19" s="53">
        <v>12</v>
      </c>
      <c r="B19" s="64">
        <v>149</v>
      </c>
      <c r="C19" s="57" t="s">
        <v>205</v>
      </c>
      <c r="D19" s="58">
        <v>40281</v>
      </c>
      <c r="E19" s="57" t="s">
        <v>83</v>
      </c>
      <c r="F19" s="57" t="s">
        <v>84</v>
      </c>
      <c r="G19" s="57" t="s">
        <v>144</v>
      </c>
      <c r="H19" s="153">
        <v>2.7546296296296294E-3</v>
      </c>
      <c r="I19" s="144" t="s">
        <v>264</v>
      </c>
    </row>
    <row r="20" spans="1:9" ht="16.5" customHeight="1">
      <c r="A20" s="53">
        <v>13</v>
      </c>
      <c r="B20" s="64">
        <v>124</v>
      </c>
      <c r="C20" s="57" t="s">
        <v>208</v>
      </c>
      <c r="D20" s="58">
        <v>40239</v>
      </c>
      <c r="E20" s="57" t="s">
        <v>117</v>
      </c>
      <c r="F20" s="57">
        <v>0</v>
      </c>
      <c r="G20" s="57" t="s">
        <v>118</v>
      </c>
      <c r="H20" s="153">
        <v>2.8472222222222219E-3</v>
      </c>
      <c r="I20" s="144" t="s">
        <v>266</v>
      </c>
    </row>
    <row r="21" spans="1:9" ht="16.5" customHeight="1">
      <c r="A21" s="53">
        <v>14</v>
      </c>
      <c r="B21" s="61">
        <v>132</v>
      </c>
      <c r="C21" s="57" t="s">
        <v>209</v>
      </c>
      <c r="D21" s="58">
        <v>40348</v>
      </c>
      <c r="E21" s="57" t="s">
        <v>83</v>
      </c>
      <c r="F21" s="57" t="s">
        <v>84</v>
      </c>
      <c r="G21" s="57" t="s">
        <v>95</v>
      </c>
      <c r="H21" s="153">
        <v>2.8703703703703708E-3</v>
      </c>
      <c r="I21" s="144" t="s">
        <v>266</v>
      </c>
    </row>
    <row r="22" spans="1:9" ht="16.5" customHeight="1">
      <c r="A22" s="53">
        <v>15</v>
      </c>
      <c r="B22" s="64">
        <v>215</v>
      </c>
      <c r="C22" s="57" t="s">
        <v>216</v>
      </c>
      <c r="D22" s="58">
        <v>40028</v>
      </c>
      <c r="E22" s="57" t="s">
        <v>62</v>
      </c>
      <c r="F22" s="57" t="s">
        <v>36</v>
      </c>
      <c r="G22" s="57" t="s">
        <v>46</v>
      </c>
      <c r="H22" s="153">
        <v>2.9745370370370373E-3</v>
      </c>
      <c r="I22" s="144" t="s">
        <v>266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7"/>
  <sheetViews>
    <sheetView workbookViewId="0">
      <selection activeCell="A7" sqref="A7"/>
    </sheetView>
  </sheetViews>
  <sheetFormatPr defaultColWidth="15.109375" defaultRowHeight="15" customHeight="1"/>
  <cols>
    <col min="1" max="1" width="5.77734375" customWidth="1"/>
    <col min="2" max="2" width="6.21875" customWidth="1"/>
    <col min="3" max="3" width="19" customWidth="1"/>
    <col min="4" max="4" width="12.77734375" customWidth="1"/>
    <col min="5" max="5" width="20.109375" customWidth="1"/>
    <col min="6" max="6" width="21" customWidth="1"/>
    <col min="7" max="7" width="20.21875" customWidth="1"/>
    <col min="8" max="8" width="10.77734375" customWidth="1"/>
    <col min="9" max="10" width="6.4414062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21" customHeight="1">
      <c r="A3" s="29">
        <v>1</v>
      </c>
      <c r="B3" s="30" t="s">
        <v>30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78" t="s">
        <v>176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3.5" customHeight="1">
      <c r="A5" s="28"/>
      <c r="B5" s="34"/>
      <c r="C5" s="38"/>
      <c r="D5" s="39"/>
      <c r="E5" s="40"/>
      <c r="F5" s="28"/>
      <c r="G5" s="28"/>
      <c r="H5" s="27"/>
      <c r="I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27"/>
    </row>
    <row r="7" spans="1:10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52" t="s">
        <v>7</v>
      </c>
      <c r="J7" s="152" t="s">
        <v>28</v>
      </c>
    </row>
    <row r="8" spans="1:10" ht="16.5" customHeight="1">
      <c r="A8" s="79">
        <v>1</v>
      </c>
      <c r="B8" s="77">
        <v>78</v>
      </c>
      <c r="C8" s="57" t="s">
        <v>177</v>
      </c>
      <c r="D8" s="58">
        <v>39877</v>
      </c>
      <c r="E8" s="82" t="s">
        <v>100</v>
      </c>
      <c r="F8" s="57" t="s">
        <v>42</v>
      </c>
      <c r="G8" s="57" t="s">
        <v>43</v>
      </c>
      <c r="H8" s="59">
        <v>2.3842592592592591E-3</v>
      </c>
      <c r="I8" s="151" t="s">
        <v>63</v>
      </c>
      <c r="J8" s="144" t="s">
        <v>261</v>
      </c>
    </row>
    <row r="9" spans="1:10" ht="16.5" customHeight="1">
      <c r="A9" s="60">
        <v>2</v>
      </c>
      <c r="B9" s="77">
        <v>211</v>
      </c>
      <c r="C9" s="57" t="s">
        <v>178</v>
      </c>
      <c r="D9" s="58">
        <v>39835</v>
      </c>
      <c r="E9" s="57" t="s">
        <v>45</v>
      </c>
      <c r="F9" s="57" t="s">
        <v>36</v>
      </c>
      <c r="G9" s="57" t="s">
        <v>179</v>
      </c>
      <c r="H9" s="59">
        <v>2.4421296296296296E-3</v>
      </c>
      <c r="I9" s="151">
        <v>21</v>
      </c>
      <c r="J9" s="144" t="s">
        <v>261</v>
      </c>
    </row>
    <row r="10" spans="1:10" ht="16.5" customHeight="1">
      <c r="A10" s="60">
        <v>3</v>
      </c>
      <c r="B10" s="77">
        <v>165</v>
      </c>
      <c r="C10" s="57" t="s">
        <v>180</v>
      </c>
      <c r="D10" s="58">
        <v>40098</v>
      </c>
      <c r="E10" s="57" t="s">
        <v>48</v>
      </c>
      <c r="F10" s="57" t="s">
        <v>49</v>
      </c>
      <c r="G10" s="57" t="s">
        <v>50</v>
      </c>
      <c r="H10" s="59">
        <v>2.488425925925926E-3</v>
      </c>
      <c r="I10" s="151">
        <v>19</v>
      </c>
      <c r="J10" s="144" t="s">
        <v>261</v>
      </c>
    </row>
    <row r="11" spans="1:10" ht="16.5" customHeight="1">
      <c r="A11" s="60">
        <v>4</v>
      </c>
      <c r="B11" s="77">
        <v>171</v>
      </c>
      <c r="C11" s="57" t="s">
        <v>181</v>
      </c>
      <c r="D11" s="58">
        <v>40081</v>
      </c>
      <c r="E11" s="57" t="s">
        <v>76</v>
      </c>
      <c r="F11" s="57" t="s">
        <v>49</v>
      </c>
      <c r="G11" s="57" t="s">
        <v>182</v>
      </c>
      <c r="H11" s="59">
        <v>2.5115740740740741E-3</v>
      </c>
      <c r="I11" s="151" t="s">
        <v>63</v>
      </c>
      <c r="J11" s="144" t="s">
        <v>261</v>
      </c>
    </row>
    <row r="12" spans="1:10" ht="16.5" customHeight="1">
      <c r="A12" s="60">
        <v>5</v>
      </c>
      <c r="B12" s="77">
        <v>1</v>
      </c>
      <c r="C12" s="57" t="s">
        <v>183</v>
      </c>
      <c r="D12" s="58">
        <v>40655</v>
      </c>
      <c r="E12" s="57" t="s">
        <v>184</v>
      </c>
      <c r="F12" s="57"/>
      <c r="G12" s="57" t="s">
        <v>185</v>
      </c>
      <c r="H12" s="59">
        <v>2.5347222222222221E-3</v>
      </c>
      <c r="I12" s="151">
        <v>17</v>
      </c>
      <c r="J12" s="144" t="s">
        <v>261</v>
      </c>
    </row>
    <row r="13" spans="1:10" ht="16.5" customHeight="1">
      <c r="A13" s="60">
        <v>6</v>
      </c>
      <c r="B13" s="77">
        <v>196</v>
      </c>
      <c r="C13" s="57" t="s">
        <v>186</v>
      </c>
      <c r="D13" s="58">
        <v>39965</v>
      </c>
      <c r="E13" s="57" t="s">
        <v>62</v>
      </c>
      <c r="F13" s="57" t="s">
        <v>36</v>
      </c>
      <c r="G13" s="57" t="s">
        <v>121</v>
      </c>
      <c r="H13" s="59">
        <v>2.5578703703703705E-3</v>
      </c>
      <c r="I13" s="151" t="s">
        <v>63</v>
      </c>
      <c r="J13" s="144" t="s">
        <v>261</v>
      </c>
    </row>
    <row r="14" spans="1:10" ht="16.5" customHeight="1">
      <c r="A14" s="60">
        <v>7</v>
      </c>
      <c r="B14" s="77">
        <v>230</v>
      </c>
      <c r="C14" s="57" t="s">
        <v>187</v>
      </c>
      <c r="D14" s="58">
        <v>40177</v>
      </c>
      <c r="E14" s="57" t="s">
        <v>62</v>
      </c>
      <c r="F14" s="57" t="s">
        <v>137</v>
      </c>
      <c r="G14" s="57" t="s">
        <v>138</v>
      </c>
      <c r="H14" s="59">
        <v>2.5810185185185185E-3</v>
      </c>
      <c r="I14" s="151" t="s">
        <v>63</v>
      </c>
      <c r="J14" s="144" t="s">
        <v>264</v>
      </c>
    </row>
    <row r="15" spans="1:10" ht="16.5" customHeight="1">
      <c r="A15" s="60">
        <v>8</v>
      </c>
      <c r="B15" s="77">
        <v>223</v>
      </c>
      <c r="C15" s="57" t="s">
        <v>188</v>
      </c>
      <c r="D15" s="58">
        <v>40187</v>
      </c>
      <c r="E15" s="82" t="s">
        <v>45</v>
      </c>
      <c r="F15" s="57" t="s">
        <v>36</v>
      </c>
      <c r="G15" s="57" t="s">
        <v>46</v>
      </c>
      <c r="H15" s="59">
        <v>2.5810185185185185E-3</v>
      </c>
      <c r="I15" s="151">
        <v>15</v>
      </c>
      <c r="J15" s="144" t="s">
        <v>264</v>
      </c>
    </row>
    <row r="16" spans="1:10" ht="16.5" customHeight="1">
      <c r="A16" s="60">
        <v>9</v>
      </c>
      <c r="B16" s="77">
        <v>162</v>
      </c>
      <c r="C16" s="57" t="s">
        <v>189</v>
      </c>
      <c r="D16" s="58">
        <v>40080</v>
      </c>
      <c r="E16" s="57" t="s">
        <v>76</v>
      </c>
      <c r="F16" s="57" t="s">
        <v>49</v>
      </c>
      <c r="G16" s="57" t="s">
        <v>70</v>
      </c>
      <c r="H16" s="59">
        <v>2.6157407407407405E-3</v>
      </c>
      <c r="I16" s="151" t="s">
        <v>63</v>
      </c>
      <c r="J16" s="144" t="s">
        <v>264</v>
      </c>
    </row>
    <row r="17" spans="1:10" ht="16.5" customHeight="1">
      <c r="A17" s="60">
        <v>10</v>
      </c>
      <c r="B17" s="77">
        <v>97</v>
      </c>
      <c r="C17" s="57" t="s">
        <v>190</v>
      </c>
      <c r="D17" s="58">
        <v>40024</v>
      </c>
      <c r="E17" s="57" t="s">
        <v>131</v>
      </c>
      <c r="F17" s="57" t="s">
        <v>113</v>
      </c>
      <c r="G17" s="57" t="s">
        <v>191</v>
      </c>
      <c r="H17" s="59">
        <v>2.6157407407407405E-3</v>
      </c>
      <c r="I17" s="151">
        <v>14</v>
      </c>
      <c r="J17" s="144" t="s">
        <v>264</v>
      </c>
    </row>
    <row r="18" spans="1:10" ht="16.5" customHeight="1">
      <c r="A18" s="60">
        <v>11</v>
      </c>
      <c r="B18" s="77">
        <v>98</v>
      </c>
      <c r="C18" s="57" t="s">
        <v>192</v>
      </c>
      <c r="D18" s="58">
        <v>40019</v>
      </c>
      <c r="E18" s="57" t="s">
        <v>131</v>
      </c>
      <c r="F18" s="57" t="s">
        <v>113</v>
      </c>
      <c r="G18" s="57" t="s">
        <v>191</v>
      </c>
      <c r="H18" s="59">
        <v>2.627314814814815E-3</v>
      </c>
      <c r="I18" s="151">
        <v>13</v>
      </c>
      <c r="J18" s="144" t="s">
        <v>264</v>
      </c>
    </row>
    <row r="19" spans="1:10" ht="16.5" customHeight="1">
      <c r="A19" s="60">
        <v>12</v>
      </c>
      <c r="B19" s="77">
        <v>136</v>
      </c>
      <c r="C19" s="57" t="s">
        <v>193</v>
      </c>
      <c r="D19" s="58">
        <v>39947</v>
      </c>
      <c r="E19" s="57" t="s">
        <v>83</v>
      </c>
      <c r="F19" s="57" t="s">
        <v>84</v>
      </c>
      <c r="G19" s="57" t="s">
        <v>85</v>
      </c>
      <c r="H19" s="59">
        <v>2.627314814814815E-3</v>
      </c>
      <c r="I19" s="151" t="s">
        <v>63</v>
      </c>
      <c r="J19" s="144" t="s">
        <v>264</v>
      </c>
    </row>
    <row r="20" spans="1:10" ht="16.5" customHeight="1">
      <c r="A20" s="60">
        <v>13</v>
      </c>
      <c r="B20" s="77">
        <v>273</v>
      </c>
      <c r="C20" s="57" t="s">
        <v>194</v>
      </c>
      <c r="D20" s="58">
        <v>40459</v>
      </c>
      <c r="E20" s="57" t="s">
        <v>195</v>
      </c>
      <c r="F20" s="57" t="s">
        <v>196</v>
      </c>
      <c r="G20" s="57" t="s">
        <v>197</v>
      </c>
      <c r="H20" s="59">
        <v>2.638888888888889E-3</v>
      </c>
      <c r="I20" s="151" t="s">
        <v>63</v>
      </c>
      <c r="J20" s="144" t="s">
        <v>264</v>
      </c>
    </row>
    <row r="21" spans="1:10" ht="16.5" customHeight="1">
      <c r="A21" s="60">
        <v>14</v>
      </c>
      <c r="B21" s="77">
        <v>148</v>
      </c>
      <c r="C21" s="57" t="s">
        <v>198</v>
      </c>
      <c r="D21" s="58">
        <v>40336</v>
      </c>
      <c r="E21" s="57" t="s">
        <v>87</v>
      </c>
      <c r="F21" s="57" t="s">
        <v>84</v>
      </c>
      <c r="G21" s="57" t="s">
        <v>144</v>
      </c>
      <c r="H21" s="59">
        <v>2.673611111111111E-3</v>
      </c>
      <c r="I21" s="151">
        <v>12</v>
      </c>
      <c r="J21" s="144" t="s">
        <v>264</v>
      </c>
    </row>
    <row r="22" spans="1:10" ht="16.5" customHeight="1">
      <c r="A22" s="60">
        <v>15</v>
      </c>
      <c r="B22" s="77">
        <v>87</v>
      </c>
      <c r="C22" s="57" t="s">
        <v>199</v>
      </c>
      <c r="D22" s="58">
        <v>40040</v>
      </c>
      <c r="E22" s="57" t="s">
        <v>131</v>
      </c>
      <c r="F22" s="57" t="s">
        <v>113</v>
      </c>
      <c r="G22" s="57" t="s">
        <v>114</v>
      </c>
      <c r="H22" s="59">
        <v>2.7199074074074074E-3</v>
      </c>
      <c r="I22" s="151">
        <v>11</v>
      </c>
      <c r="J22" s="144" t="s">
        <v>264</v>
      </c>
    </row>
    <row r="23" spans="1:10" ht="16.5" customHeight="1">
      <c r="A23" s="60">
        <v>16</v>
      </c>
      <c r="B23" s="77">
        <v>164</v>
      </c>
      <c r="C23" s="57" t="s">
        <v>200</v>
      </c>
      <c r="D23" s="58">
        <v>40417</v>
      </c>
      <c r="E23" s="57" t="s">
        <v>76</v>
      </c>
      <c r="F23" s="57" t="s">
        <v>49</v>
      </c>
      <c r="G23" s="57" t="s">
        <v>182</v>
      </c>
      <c r="H23" s="59">
        <v>2.7430555555555554E-3</v>
      </c>
      <c r="I23" s="151" t="s">
        <v>63</v>
      </c>
      <c r="J23" s="144" t="s">
        <v>264</v>
      </c>
    </row>
    <row r="24" spans="1:10" ht="16.5" customHeight="1">
      <c r="A24" s="60">
        <v>17</v>
      </c>
      <c r="B24" s="77">
        <v>246</v>
      </c>
      <c r="C24" s="57" t="s">
        <v>201</v>
      </c>
      <c r="D24" s="58">
        <v>39834</v>
      </c>
      <c r="E24" s="57" t="s">
        <v>202</v>
      </c>
      <c r="F24" s="57" t="s">
        <v>203</v>
      </c>
      <c r="G24" s="57" t="s">
        <v>204</v>
      </c>
      <c r="H24" s="59">
        <v>2.7430555555555554E-3</v>
      </c>
      <c r="I24" s="151">
        <v>10</v>
      </c>
      <c r="J24" s="144" t="s">
        <v>264</v>
      </c>
    </row>
    <row r="25" spans="1:10" ht="16.5" customHeight="1">
      <c r="A25" s="60">
        <v>18</v>
      </c>
      <c r="B25" s="77">
        <v>149</v>
      </c>
      <c r="C25" s="57" t="s">
        <v>205</v>
      </c>
      <c r="D25" s="58">
        <v>40281</v>
      </c>
      <c r="E25" s="57" t="s">
        <v>83</v>
      </c>
      <c r="F25" s="57" t="s">
        <v>84</v>
      </c>
      <c r="G25" s="57" t="s">
        <v>144</v>
      </c>
      <c r="H25" s="59">
        <v>2.7546296296296294E-3</v>
      </c>
      <c r="I25" s="154" t="s">
        <v>63</v>
      </c>
      <c r="J25" s="144" t="s">
        <v>264</v>
      </c>
    </row>
    <row r="26" spans="1:10" ht="16.5" customHeight="1">
      <c r="A26" s="60">
        <v>19</v>
      </c>
      <c r="B26" s="77">
        <v>195</v>
      </c>
      <c r="C26" s="57" t="s">
        <v>206</v>
      </c>
      <c r="D26" s="58">
        <v>41021</v>
      </c>
      <c r="E26" s="57" t="s">
        <v>62</v>
      </c>
      <c r="F26" s="57" t="s">
        <v>36</v>
      </c>
      <c r="G26" s="57" t="s">
        <v>121</v>
      </c>
      <c r="H26" s="59">
        <v>2.8124999999999999E-3</v>
      </c>
      <c r="I26" s="151" t="s">
        <v>63</v>
      </c>
      <c r="J26" s="144" t="s">
        <v>264</v>
      </c>
    </row>
    <row r="27" spans="1:10" ht="16.5" customHeight="1">
      <c r="A27" s="60">
        <v>20</v>
      </c>
      <c r="B27" s="77">
        <v>137</v>
      </c>
      <c r="C27" s="57" t="s">
        <v>207</v>
      </c>
      <c r="D27" s="58">
        <v>40390</v>
      </c>
      <c r="E27" s="57" t="s">
        <v>87</v>
      </c>
      <c r="F27" s="57" t="s">
        <v>84</v>
      </c>
      <c r="G27" s="57" t="s">
        <v>85</v>
      </c>
      <c r="H27" s="59">
        <v>2.8240740740740739E-3</v>
      </c>
      <c r="I27" s="151">
        <v>9</v>
      </c>
      <c r="J27" s="144" t="s">
        <v>264</v>
      </c>
    </row>
    <row r="28" spans="1:10" ht="16.5" customHeight="1">
      <c r="A28" s="60">
        <v>21</v>
      </c>
      <c r="B28" s="77">
        <v>124</v>
      </c>
      <c r="C28" s="57" t="s">
        <v>208</v>
      </c>
      <c r="D28" s="58">
        <v>40239</v>
      </c>
      <c r="E28" s="57" t="s">
        <v>117</v>
      </c>
      <c r="F28" s="57"/>
      <c r="G28" s="57" t="s">
        <v>118</v>
      </c>
      <c r="H28" s="59">
        <v>2.8472222222222223E-3</v>
      </c>
      <c r="I28" s="151">
        <v>8</v>
      </c>
      <c r="J28" s="144" t="s">
        <v>266</v>
      </c>
    </row>
    <row r="29" spans="1:10" ht="16.5" customHeight="1">
      <c r="A29" s="60">
        <v>22</v>
      </c>
      <c r="B29" s="77">
        <v>132</v>
      </c>
      <c r="C29" s="57" t="s">
        <v>209</v>
      </c>
      <c r="D29" s="58">
        <v>40348</v>
      </c>
      <c r="E29" s="57" t="s">
        <v>83</v>
      </c>
      <c r="F29" s="57" t="s">
        <v>84</v>
      </c>
      <c r="G29" s="57" t="s">
        <v>95</v>
      </c>
      <c r="H29" s="59">
        <v>2.8703703703703703E-3</v>
      </c>
      <c r="I29" s="151" t="s">
        <v>63</v>
      </c>
      <c r="J29" s="144" t="s">
        <v>266</v>
      </c>
    </row>
    <row r="30" spans="1:10" ht="16.5" customHeight="1">
      <c r="A30" s="60">
        <v>23</v>
      </c>
      <c r="B30" s="77">
        <v>117</v>
      </c>
      <c r="C30" s="57" t="s">
        <v>210</v>
      </c>
      <c r="D30" s="58">
        <v>40243</v>
      </c>
      <c r="E30" s="57" t="s">
        <v>104</v>
      </c>
      <c r="F30" s="57" t="s">
        <v>105</v>
      </c>
      <c r="G30" s="57" t="s">
        <v>106</v>
      </c>
      <c r="H30" s="59">
        <v>2.9050925925925928E-3</v>
      </c>
      <c r="I30" s="151" t="s">
        <v>63</v>
      </c>
      <c r="J30" s="144" t="s">
        <v>266</v>
      </c>
    </row>
    <row r="31" spans="1:10" ht="16.5" customHeight="1">
      <c r="A31" s="60">
        <v>24</v>
      </c>
      <c r="B31" s="77">
        <v>141</v>
      </c>
      <c r="C31" s="57" t="s">
        <v>211</v>
      </c>
      <c r="D31" s="58">
        <v>40621</v>
      </c>
      <c r="E31" s="57" t="s">
        <v>83</v>
      </c>
      <c r="F31" s="57" t="s">
        <v>84</v>
      </c>
      <c r="G31" s="57" t="s">
        <v>85</v>
      </c>
      <c r="H31" s="59">
        <v>2.9166666666666668E-3</v>
      </c>
      <c r="I31" s="151" t="s">
        <v>63</v>
      </c>
      <c r="J31" s="144" t="s">
        <v>266</v>
      </c>
    </row>
    <row r="32" spans="1:10" ht="16.5" customHeight="1">
      <c r="A32" s="60">
        <v>25</v>
      </c>
      <c r="B32" s="77">
        <v>155</v>
      </c>
      <c r="C32" s="57" t="s">
        <v>212</v>
      </c>
      <c r="D32" s="58">
        <v>40718</v>
      </c>
      <c r="E32" s="57" t="s">
        <v>76</v>
      </c>
      <c r="F32" s="57" t="s">
        <v>49</v>
      </c>
      <c r="G32" s="57" t="s">
        <v>182</v>
      </c>
      <c r="H32" s="59">
        <v>2.9166666666666668E-3</v>
      </c>
      <c r="I32" s="151" t="s">
        <v>63</v>
      </c>
      <c r="J32" s="144" t="s">
        <v>266</v>
      </c>
    </row>
    <row r="33" spans="1:10" ht="16.5" customHeight="1">
      <c r="A33" s="60">
        <v>26</v>
      </c>
      <c r="B33" s="77">
        <v>96</v>
      </c>
      <c r="C33" s="57" t="s">
        <v>213</v>
      </c>
      <c r="D33" s="58">
        <v>40255</v>
      </c>
      <c r="E33" s="82" t="s">
        <v>112</v>
      </c>
      <c r="F33" s="57" t="s">
        <v>113</v>
      </c>
      <c r="G33" s="57" t="s">
        <v>191</v>
      </c>
      <c r="H33" s="59">
        <v>2.9398148148148148E-3</v>
      </c>
      <c r="I33" s="151" t="s">
        <v>63</v>
      </c>
      <c r="J33" s="144" t="s">
        <v>266</v>
      </c>
    </row>
    <row r="34" spans="1:10" ht="16.5" customHeight="1">
      <c r="A34" s="60">
        <v>27</v>
      </c>
      <c r="B34" s="77">
        <v>123</v>
      </c>
      <c r="C34" s="57" t="s">
        <v>214</v>
      </c>
      <c r="D34" s="58">
        <v>40517</v>
      </c>
      <c r="E34" s="57" t="s">
        <v>117</v>
      </c>
      <c r="F34" s="57"/>
      <c r="G34" s="57" t="s">
        <v>118</v>
      </c>
      <c r="H34" s="59">
        <v>2.9629629629629628E-3</v>
      </c>
      <c r="I34" s="151">
        <v>7</v>
      </c>
      <c r="J34" s="144" t="s">
        <v>266</v>
      </c>
    </row>
    <row r="35" spans="1:10" ht="16.5" customHeight="1">
      <c r="A35" s="60">
        <v>28</v>
      </c>
      <c r="B35" s="77">
        <v>270</v>
      </c>
      <c r="C35" s="57" t="s">
        <v>215</v>
      </c>
      <c r="D35" s="58">
        <v>40722</v>
      </c>
      <c r="E35" s="57" t="s">
        <v>147</v>
      </c>
      <c r="F35" s="57" t="s">
        <v>148</v>
      </c>
      <c r="G35" s="57" t="s">
        <v>154</v>
      </c>
      <c r="H35" s="59">
        <v>2.9629629629629628E-3</v>
      </c>
      <c r="I35" s="151">
        <v>6</v>
      </c>
      <c r="J35" s="144" t="s">
        <v>266</v>
      </c>
    </row>
    <row r="36" spans="1:10" ht="16.5" customHeight="1">
      <c r="A36" s="60">
        <v>29</v>
      </c>
      <c r="B36" s="77">
        <v>215</v>
      </c>
      <c r="C36" s="57" t="s">
        <v>216</v>
      </c>
      <c r="D36" s="58">
        <v>40028</v>
      </c>
      <c r="E36" s="57" t="s">
        <v>62</v>
      </c>
      <c r="F36" s="57" t="s">
        <v>36</v>
      </c>
      <c r="G36" s="57" t="s">
        <v>46</v>
      </c>
      <c r="H36" s="59">
        <v>2.9745370370370373E-3</v>
      </c>
      <c r="I36" s="151" t="s">
        <v>63</v>
      </c>
      <c r="J36" s="144" t="s">
        <v>266</v>
      </c>
    </row>
    <row r="37" spans="1:10" ht="16.5" customHeight="1">
      <c r="A37" s="60">
        <v>30</v>
      </c>
      <c r="B37" s="77">
        <v>29</v>
      </c>
      <c r="C37" s="57" t="s">
        <v>217</v>
      </c>
      <c r="D37" s="58">
        <v>41827</v>
      </c>
      <c r="E37" s="57" t="s">
        <v>72</v>
      </c>
      <c r="F37" s="57" t="s">
        <v>73</v>
      </c>
      <c r="G37" s="57" t="s">
        <v>218</v>
      </c>
      <c r="H37" s="59">
        <v>3.0208333333333333E-3</v>
      </c>
      <c r="I37" s="151" t="s">
        <v>63</v>
      </c>
      <c r="J37" s="144" t="s">
        <v>266</v>
      </c>
    </row>
    <row r="38" spans="1:10" ht="16.5" customHeight="1">
      <c r="A38" s="60">
        <v>31</v>
      </c>
      <c r="B38" s="77">
        <v>95</v>
      </c>
      <c r="C38" s="57" t="s">
        <v>219</v>
      </c>
      <c r="D38" s="58">
        <v>40626</v>
      </c>
      <c r="E38" s="57" t="s">
        <v>112</v>
      </c>
      <c r="F38" s="57" t="s">
        <v>113</v>
      </c>
      <c r="G38" s="57" t="s">
        <v>191</v>
      </c>
      <c r="H38" s="59">
        <v>3.0324074074074073E-3</v>
      </c>
      <c r="I38" s="60" t="s">
        <v>63</v>
      </c>
      <c r="J38" s="143"/>
    </row>
    <row r="39" spans="1:10" ht="16.5" customHeight="1">
      <c r="A39" s="60">
        <v>32</v>
      </c>
      <c r="B39" s="77">
        <v>116</v>
      </c>
      <c r="C39" s="57" t="s">
        <v>220</v>
      </c>
      <c r="D39" s="58">
        <v>40708</v>
      </c>
      <c r="E39" s="57" t="s">
        <v>104</v>
      </c>
      <c r="F39" s="57" t="s">
        <v>105</v>
      </c>
      <c r="G39" s="57" t="s">
        <v>106</v>
      </c>
      <c r="H39" s="59">
        <v>3.0902777777777777E-3</v>
      </c>
      <c r="I39" s="60" t="s">
        <v>63</v>
      </c>
      <c r="J39" s="60"/>
    </row>
    <row r="40" spans="1:10" ht="16.5" customHeight="1">
      <c r="A40" s="60">
        <v>33</v>
      </c>
      <c r="B40" s="77">
        <v>120</v>
      </c>
      <c r="C40" s="57" t="s">
        <v>221</v>
      </c>
      <c r="D40" s="58">
        <v>41128</v>
      </c>
      <c r="E40" s="57" t="s">
        <v>104</v>
      </c>
      <c r="F40" s="57" t="s">
        <v>105</v>
      </c>
      <c r="G40" s="57" t="s">
        <v>106</v>
      </c>
      <c r="H40" s="59">
        <v>3.1134259259259257E-3</v>
      </c>
      <c r="I40" s="60" t="s">
        <v>63</v>
      </c>
      <c r="J40" s="60"/>
    </row>
    <row r="41" spans="1:10" ht="16.5" customHeight="1">
      <c r="A41" s="60">
        <v>34</v>
      </c>
      <c r="B41" s="77">
        <v>245</v>
      </c>
      <c r="C41" s="57" t="s">
        <v>222</v>
      </c>
      <c r="D41" s="58" t="s">
        <v>223</v>
      </c>
      <c r="E41" s="57" t="s">
        <v>202</v>
      </c>
      <c r="F41" s="57" t="s">
        <v>203</v>
      </c>
      <c r="G41" s="57" t="s">
        <v>204</v>
      </c>
      <c r="H41" s="59">
        <v>3.1712962962962962E-3</v>
      </c>
      <c r="I41" s="60">
        <v>5</v>
      </c>
      <c r="J41" s="60"/>
    </row>
    <row r="42" spans="1:10" ht="16.5" customHeight="1">
      <c r="A42" s="66"/>
      <c r="B42" s="87"/>
      <c r="C42" s="26"/>
      <c r="D42" s="70"/>
      <c r="E42" s="26"/>
      <c r="F42" s="26"/>
      <c r="G42" s="26"/>
      <c r="H42" s="71"/>
      <c r="I42" s="72"/>
      <c r="J42" s="72"/>
    </row>
    <row r="43" spans="1:10" ht="16.5" customHeight="1">
      <c r="A43" s="66"/>
      <c r="B43" s="87"/>
      <c r="C43" s="26"/>
      <c r="D43" s="70"/>
      <c r="E43" s="26"/>
      <c r="F43" s="26"/>
      <c r="G43" s="26"/>
      <c r="H43" s="71"/>
      <c r="I43" s="72"/>
      <c r="J43" s="72"/>
    </row>
    <row r="44" spans="1:10" ht="16.5" customHeight="1">
      <c r="A44" s="66"/>
      <c r="B44" s="87"/>
      <c r="C44" s="26"/>
      <c r="D44" s="70"/>
      <c r="E44" s="26"/>
      <c r="F44" s="26"/>
      <c r="G44" s="26"/>
      <c r="H44" s="71"/>
      <c r="I44" s="72"/>
      <c r="J44" s="72"/>
    </row>
    <row r="45" spans="1:10" ht="16.5" customHeight="1">
      <c r="A45" s="66"/>
      <c r="B45" s="87"/>
      <c r="C45" s="26"/>
      <c r="D45" s="70"/>
      <c r="E45" s="26"/>
      <c r="F45" s="26"/>
      <c r="G45" s="26"/>
      <c r="H45" s="71"/>
      <c r="I45" s="72"/>
      <c r="J45" s="72"/>
    </row>
    <row r="46" spans="1:10" ht="16.5" customHeight="1">
      <c r="A46" s="66"/>
      <c r="B46" s="87"/>
      <c r="C46" s="26"/>
      <c r="D46" s="70"/>
      <c r="E46" s="26"/>
      <c r="F46" s="26"/>
      <c r="G46" s="26"/>
      <c r="H46" s="71"/>
      <c r="I46" s="72"/>
      <c r="J46" s="72"/>
    </row>
    <row r="47" spans="1:10" ht="16.5" customHeight="1">
      <c r="A47" s="66"/>
      <c r="B47" s="87"/>
      <c r="C47" s="26"/>
      <c r="D47" s="70"/>
      <c r="E47" s="26"/>
      <c r="F47" s="26"/>
      <c r="G47" s="26"/>
      <c r="H47" s="71"/>
      <c r="I47" s="72"/>
      <c r="J47" s="72"/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9"/>
  <sheetViews>
    <sheetView workbookViewId="0">
      <selection activeCell="A6" sqref="A6"/>
    </sheetView>
  </sheetViews>
  <sheetFormatPr defaultColWidth="15.109375" defaultRowHeight="15" customHeight="1"/>
  <cols>
    <col min="1" max="1" width="5" customWidth="1"/>
    <col min="2" max="2" width="6.21875" customWidth="1"/>
    <col min="3" max="3" width="18.109375" customWidth="1"/>
    <col min="4" max="4" width="12" customWidth="1"/>
    <col min="5" max="5" width="15.88671875" customWidth="1"/>
    <col min="6" max="6" width="19.109375" customWidth="1"/>
    <col min="7" max="7" width="20" customWidth="1"/>
    <col min="8" max="8" width="10" customWidth="1"/>
    <col min="9" max="9" width="6.44140625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18" customHeight="1">
      <c r="A3" s="88">
        <v>9</v>
      </c>
      <c r="B3" s="30" t="s">
        <v>234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33" t="s">
        <v>267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4.4" customHeight="1">
      <c r="A5" s="41"/>
      <c r="B5" s="41"/>
      <c r="C5" s="42"/>
      <c r="D5" s="43"/>
      <c r="E5" s="41"/>
      <c r="F5" s="41"/>
      <c r="G5" s="41"/>
      <c r="H5" s="43"/>
      <c r="I5" s="43"/>
      <c r="J5" s="43"/>
    </row>
    <row r="6" spans="1:10" ht="18.600000000000001" customHeight="1">
      <c r="A6" s="170" t="s">
        <v>5</v>
      </c>
      <c r="B6" s="45" t="s">
        <v>15</v>
      </c>
      <c r="C6" s="48" t="s">
        <v>21</v>
      </c>
      <c r="D6" s="49" t="s">
        <v>22</v>
      </c>
      <c r="E6" s="50" t="s">
        <v>23</v>
      </c>
      <c r="F6" s="50" t="s">
        <v>24</v>
      </c>
      <c r="G6" s="50" t="s">
        <v>26</v>
      </c>
      <c r="H6" s="51" t="s">
        <v>27</v>
      </c>
      <c r="I6" s="152" t="s">
        <v>7</v>
      </c>
      <c r="J6" s="152" t="s">
        <v>28</v>
      </c>
    </row>
    <row r="7" spans="1:10" ht="16.5" customHeight="1">
      <c r="A7" s="53">
        <v>1</v>
      </c>
      <c r="B7" s="81">
        <v>68</v>
      </c>
      <c r="C7" s="57" t="s">
        <v>411</v>
      </c>
      <c r="D7" s="58">
        <v>39340</v>
      </c>
      <c r="E7" s="57" t="s">
        <v>41</v>
      </c>
      <c r="F7" s="57" t="s">
        <v>42</v>
      </c>
      <c r="G7" s="57" t="s">
        <v>101</v>
      </c>
      <c r="H7" s="153">
        <v>2.2106481481481478E-3</v>
      </c>
      <c r="I7" s="157">
        <v>21</v>
      </c>
      <c r="J7" s="144" t="s">
        <v>258</v>
      </c>
    </row>
    <row r="8" spans="1:10" ht="16.5" customHeight="1">
      <c r="A8" s="53">
        <v>2</v>
      </c>
      <c r="B8" s="64">
        <v>126</v>
      </c>
      <c r="C8" s="57" t="s">
        <v>412</v>
      </c>
      <c r="D8" s="58">
        <v>39120</v>
      </c>
      <c r="E8" s="57" t="s">
        <v>117</v>
      </c>
      <c r="F8" s="57"/>
      <c r="G8" s="57" t="s">
        <v>338</v>
      </c>
      <c r="H8" s="59">
        <v>2.2337962962962967E-3</v>
      </c>
      <c r="I8" s="158">
        <v>19</v>
      </c>
      <c r="J8" s="144" t="s">
        <v>258</v>
      </c>
    </row>
    <row r="9" spans="1:10" ht="16.5" customHeight="1">
      <c r="A9" s="53">
        <v>3</v>
      </c>
      <c r="B9" s="62">
        <v>43</v>
      </c>
      <c r="C9" s="57" t="s">
        <v>413</v>
      </c>
      <c r="D9" s="58">
        <v>39451</v>
      </c>
      <c r="E9" s="57" t="s">
        <v>66</v>
      </c>
      <c r="F9" s="57" t="s">
        <v>67</v>
      </c>
      <c r="G9" s="57" t="s">
        <v>331</v>
      </c>
      <c r="H9" s="59">
        <v>2.2453703703703702E-3</v>
      </c>
      <c r="I9" s="151">
        <v>17</v>
      </c>
      <c r="J9" s="144" t="s">
        <v>258</v>
      </c>
    </row>
    <row r="10" spans="1:10" ht="16.5" customHeight="1">
      <c r="A10" s="53">
        <v>4</v>
      </c>
      <c r="B10" s="64">
        <v>239</v>
      </c>
      <c r="C10" s="57" t="s">
        <v>414</v>
      </c>
      <c r="D10" s="58">
        <v>39232</v>
      </c>
      <c r="E10" s="57" t="s">
        <v>35</v>
      </c>
      <c r="F10" s="57" t="s">
        <v>36</v>
      </c>
      <c r="G10" s="57" t="s">
        <v>125</v>
      </c>
      <c r="H10" s="59">
        <v>2.2453703703703702E-3</v>
      </c>
      <c r="I10" s="151">
        <v>15</v>
      </c>
      <c r="J10" s="144" t="s">
        <v>258</v>
      </c>
    </row>
    <row r="11" spans="1:10" ht="16.5" customHeight="1">
      <c r="A11" s="53">
        <v>5</v>
      </c>
      <c r="B11" s="64">
        <v>77</v>
      </c>
      <c r="C11" s="57" t="s">
        <v>415</v>
      </c>
      <c r="D11" s="58">
        <v>39545</v>
      </c>
      <c r="E11" s="57" t="s">
        <v>41</v>
      </c>
      <c r="F11" s="57" t="s">
        <v>42</v>
      </c>
      <c r="G11" s="57" t="s">
        <v>43</v>
      </c>
      <c r="H11" s="59">
        <v>2.3032407407407407E-3</v>
      </c>
      <c r="I11" s="151">
        <v>14</v>
      </c>
      <c r="J11" s="144" t="s">
        <v>261</v>
      </c>
    </row>
    <row r="12" spans="1:10" ht="16.5" customHeight="1">
      <c r="A12" s="53">
        <v>6</v>
      </c>
      <c r="B12" s="64">
        <v>150</v>
      </c>
      <c r="C12" s="57" t="s">
        <v>416</v>
      </c>
      <c r="D12" s="58">
        <v>39266</v>
      </c>
      <c r="E12" s="57" t="s">
        <v>48</v>
      </c>
      <c r="F12" s="57" t="s">
        <v>49</v>
      </c>
      <c r="G12" s="57" t="s">
        <v>50</v>
      </c>
      <c r="H12" s="59">
        <v>2.3379629629629631E-3</v>
      </c>
      <c r="I12" s="151">
        <v>13</v>
      </c>
      <c r="J12" s="144" t="s">
        <v>261</v>
      </c>
    </row>
    <row r="13" spans="1:10" ht="16.5" customHeight="1">
      <c r="A13" s="53">
        <v>7</v>
      </c>
      <c r="B13" s="64">
        <v>280</v>
      </c>
      <c r="C13" s="57" t="s">
        <v>417</v>
      </c>
      <c r="D13" s="58">
        <v>39311</v>
      </c>
      <c r="E13" s="57" t="s">
        <v>195</v>
      </c>
      <c r="F13" s="57" t="s">
        <v>196</v>
      </c>
      <c r="G13" s="57" t="s">
        <v>358</v>
      </c>
      <c r="H13" s="59">
        <v>2.3611111111111111E-3</v>
      </c>
      <c r="I13" s="151" t="s">
        <v>63</v>
      </c>
      <c r="J13" s="144" t="s">
        <v>261</v>
      </c>
    </row>
    <row r="14" spans="1:10" ht="16.5" customHeight="1">
      <c r="A14" s="60">
        <v>8</v>
      </c>
      <c r="B14" s="64">
        <v>237</v>
      </c>
      <c r="C14" s="57" t="s">
        <v>418</v>
      </c>
      <c r="D14" s="58">
        <v>39456</v>
      </c>
      <c r="E14" s="57" t="s">
        <v>45</v>
      </c>
      <c r="F14" s="57" t="s">
        <v>36</v>
      </c>
      <c r="G14" s="57" t="s">
        <v>125</v>
      </c>
      <c r="H14" s="59">
        <v>2.3726851851851851E-3</v>
      </c>
      <c r="I14" s="151">
        <v>12</v>
      </c>
      <c r="J14" s="144" t="s">
        <v>261</v>
      </c>
    </row>
    <row r="15" spans="1:10" ht="16.5" customHeight="1">
      <c r="A15" s="60">
        <v>9</v>
      </c>
      <c r="B15" s="62">
        <v>229</v>
      </c>
      <c r="C15" s="57" t="s">
        <v>419</v>
      </c>
      <c r="D15" s="58">
        <v>39719</v>
      </c>
      <c r="E15" s="57" t="s">
        <v>45</v>
      </c>
      <c r="F15" s="57" t="s">
        <v>137</v>
      </c>
      <c r="G15" s="57" t="s">
        <v>138</v>
      </c>
      <c r="H15" s="59">
        <v>2.3958333333333336E-3</v>
      </c>
      <c r="I15" s="151">
        <v>11</v>
      </c>
      <c r="J15" s="144" t="s">
        <v>261</v>
      </c>
    </row>
    <row r="16" spans="1:10" ht="16.5" customHeight="1">
      <c r="A16" s="60">
        <v>10</v>
      </c>
      <c r="B16" s="64">
        <v>15</v>
      </c>
      <c r="C16" s="57" t="s">
        <v>420</v>
      </c>
      <c r="D16" s="58">
        <v>39505</v>
      </c>
      <c r="E16" s="57" t="s">
        <v>327</v>
      </c>
      <c r="F16" s="57" t="s">
        <v>73</v>
      </c>
      <c r="G16" s="57" t="s">
        <v>324</v>
      </c>
      <c r="H16" s="59">
        <v>2.4305555555555556E-3</v>
      </c>
      <c r="I16" s="151">
        <v>10</v>
      </c>
      <c r="J16" s="144" t="s">
        <v>261</v>
      </c>
    </row>
    <row r="17" spans="1:10" ht="16.5" customHeight="1">
      <c r="A17" s="60">
        <v>11</v>
      </c>
      <c r="B17" s="64">
        <v>106</v>
      </c>
      <c r="C17" s="57" t="s">
        <v>421</v>
      </c>
      <c r="D17" s="58">
        <v>39515</v>
      </c>
      <c r="E17" s="57" t="s">
        <v>108</v>
      </c>
      <c r="F17" s="57" t="s">
        <v>105</v>
      </c>
      <c r="G17" s="57" t="s">
        <v>106</v>
      </c>
      <c r="H17" s="59">
        <v>2.4537037037037036E-3</v>
      </c>
      <c r="I17" s="151">
        <v>9</v>
      </c>
      <c r="J17" s="144" t="s">
        <v>261</v>
      </c>
    </row>
    <row r="18" spans="1:10" ht="16.5" customHeight="1">
      <c r="A18" s="60">
        <v>12</v>
      </c>
      <c r="B18" s="64">
        <v>23</v>
      </c>
      <c r="C18" s="57" t="s">
        <v>422</v>
      </c>
      <c r="D18" s="58">
        <v>39127</v>
      </c>
      <c r="E18" s="57" t="s">
        <v>72</v>
      </c>
      <c r="F18" s="57" t="s">
        <v>73</v>
      </c>
      <c r="G18" s="57" t="s">
        <v>74</v>
      </c>
      <c r="H18" s="59">
        <v>2.4652777777777776E-3</v>
      </c>
      <c r="I18" s="151" t="s">
        <v>63</v>
      </c>
      <c r="J18" s="144" t="s">
        <v>261</v>
      </c>
    </row>
    <row r="19" spans="1:10" ht="16.5" customHeight="1">
      <c r="A19" s="60">
        <v>13</v>
      </c>
      <c r="B19" s="62">
        <v>20</v>
      </c>
      <c r="C19" s="57" t="s">
        <v>423</v>
      </c>
      <c r="D19" s="58">
        <v>39102</v>
      </c>
      <c r="E19" s="57" t="s">
        <v>327</v>
      </c>
      <c r="F19" s="57" t="s">
        <v>73</v>
      </c>
      <c r="G19" s="57" t="s">
        <v>74</v>
      </c>
      <c r="H19" s="59">
        <v>2.4768518518518516E-3</v>
      </c>
      <c r="I19" s="151">
        <v>8</v>
      </c>
      <c r="J19" s="144" t="s">
        <v>261</v>
      </c>
    </row>
    <row r="20" spans="1:10" ht="16.5" customHeight="1">
      <c r="A20" s="53">
        <v>14</v>
      </c>
      <c r="B20" s="64">
        <v>70</v>
      </c>
      <c r="C20" s="57" t="s">
        <v>424</v>
      </c>
      <c r="D20" s="58">
        <v>39553</v>
      </c>
      <c r="E20" s="57" t="s">
        <v>41</v>
      </c>
      <c r="F20" s="57" t="s">
        <v>42</v>
      </c>
      <c r="G20" s="57" t="s">
        <v>101</v>
      </c>
      <c r="H20" s="59">
        <v>2.488425925925926E-3</v>
      </c>
      <c r="I20" s="151">
        <v>7</v>
      </c>
      <c r="J20" s="144" t="s">
        <v>261</v>
      </c>
    </row>
    <row r="21" spans="1:10" ht="16.5" customHeight="1">
      <c r="A21" s="53">
        <v>15</v>
      </c>
      <c r="B21" s="64">
        <v>192</v>
      </c>
      <c r="C21" s="57" t="s">
        <v>425</v>
      </c>
      <c r="D21" s="58">
        <v>39711</v>
      </c>
      <c r="E21" s="57" t="s">
        <v>280</v>
      </c>
      <c r="F21" s="57" t="s">
        <v>353</v>
      </c>
      <c r="G21" s="57" t="s">
        <v>352</v>
      </c>
      <c r="H21" s="59">
        <v>2.5810185185185185E-3</v>
      </c>
      <c r="I21" s="151">
        <v>6</v>
      </c>
      <c r="J21" s="144" t="s">
        <v>264</v>
      </c>
    </row>
    <row r="22" spans="1:10" ht="16.5" customHeight="1">
      <c r="A22" s="53">
        <v>16</v>
      </c>
      <c r="B22" s="62">
        <v>24</v>
      </c>
      <c r="C22" s="57" t="s">
        <v>426</v>
      </c>
      <c r="D22" s="58">
        <v>39590</v>
      </c>
      <c r="E22" s="57" t="s">
        <v>72</v>
      </c>
      <c r="F22" s="57" t="s">
        <v>73</v>
      </c>
      <c r="G22" s="57" t="s">
        <v>74</v>
      </c>
      <c r="H22" s="59">
        <v>2.627314814814815E-3</v>
      </c>
      <c r="I22" s="151" t="s">
        <v>63</v>
      </c>
      <c r="J22" s="144" t="s">
        <v>264</v>
      </c>
    </row>
    <row r="23" spans="1:10" ht="16.5" customHeight="1">
      <c r="A23" s="53">
        <v>17</v>
      </c>
      <c r="B23" s="62">
        <v>69</v>
      </c>
      <c r="C23" s="57" t="s">
        <v>427</v>
      </c>
      <c r="D23" s="58">
        <v>39706</v>
      </c>
      <c r="E23" s="57" t="s">
        <v>41</v>
      </c>
      <c r="F23" s="57" t="s">
        <v>42</v>
      </c>
      <c r="G23" s="57" t="s">
        <v>101</v>
      </c>
      <c r="H23" s="59">
        <v>2.6620370370370374E-3</v>
      </c>
      <c r="I23" s="151">
        <v>5</v>
      </c>
      <c r="J23" s="144" t="s">
        <v>264</v>
      </c>
    </row>
    <row r="24" spans="1:10" ht="16.5" customHeight="1">
      <c r="A24" s="53">
        <v>18</v>
      </c>
      <c r="B24" s="62">
        <v>190</v>
      </c>
      <c r="C24" s="57" t="s">
        <v>428</v>
      </c>
      <c r="D24" s="58">
        <v>39741</v>
      </c>
      <c r="E24" s="57" t="s">
        <v>280</v>
      </c>
      <c r="F24" s="57" t="s">
        <v>342</v>
      </c>
      <c r="G24" s="57" t="s">
        <v>352</v>
      </c>
      <c r="H24" s="59">
        <v>2.8819444444444444E-3</v>
      </c>
      <c r="I24" s="151">
        <v>4</v>
      </c>
      <c r="J24" s="144" t="s">
        <v>266</v>
      </c>
    </row>
    <row r="25" spans="1:10" ht="16.5" customHeight="1">
      <c r="A25" s="53">
        <v>19</v>
      </c>
      <c r="B25" s="62">
        <v>101</v>
      </c>
      <c r="C25" s="57" t="s">
        <v>429</v>
      </c>
      <c r="D25" s="58">
        <v>39324</v>
      </c>
      <c r="E25" s="57" t="s">
        <v>131</v>
      </c>
      <c r="F25" s="57" t="s">
        <v>113</v>
      </c>
      <c r="G25" s="57" t="s">
        <v>191</v>
      </c>
      <c r="H25" s="59">
        <v>3.1134259259259257E-3</v>
      </c>
      <c r="I25" s="60">
        <v>3</v>
      </c>
      <c r="J25" s="143"/>
    </row>
    <row r="26" spans="1:10" ht="16.5" customHeight="1">
      <c r="A26" s="53">
        <v>20</v>
      </c>
      <c r="B26" s="62">
        <v>100</v>
      </c>
      <c r="C26" s="57" t="s">
        <v>430</v>
      </c>
      <c r="D26" s="58">
        <v>39812</v>
      </c>
      <c r="E26" s="57" t="s">
        <v>131</v>
      </c>
      <c r="F26" s="57" t="s">
        <v>113</v>
      </c>
      <c r="G26" s="57" t="s">
        <v>191</v>
      </c>
      <c r="H26" s="59">
        <v>3.2523148148148151E-3</v>
      </c>
      <c r="I26" s="60">
        <v>2</v>
      </c>
      <c r="J26" s="53"/>
    </row>
    <row r="27" spans="1:10" ht="16.5" customHeight="1">
      <c r="A27" s="53">
        <v>21</v>
      </c>
      <c r="B27" s="64">
        <v>99</v>
      </c>
      <c r="C27" s="57" t="s">
        <v>431</v>
      </c>
      <c r="D27" s="58">
        <v>39809</v>
      </c>
      <c r="E27" s="57" t="s">
        <v>131</v>
      </c>
      <c r="F27" s="57" t="s">
        <v>113</v>
      </c>
      <c r="G27" s="57" t="s">
        <v>191</v>
      </c>
      <c r="H27" s="59">
        <v>3.5763888888888894E-3</v>
      </c>
      <c r="I27" s="60">
        <v>1</v>
      </c>
      <c r="J27" s="53"/>
    </row>
    <row r="28" spans="1:10" ht="16.5" customHeight="1">
      <c r="A28" s="66"/>
      <c r="B28" s="87"/>
      <c r="C28" s="26"/>
      <c r="D28" s="70"/>
      <c r="E28" s="26"/>
      <c r="F28" s="26"/>
      <c r="G28" s="26"/>
      <c r="H28" s="71"/>
      <c r="I28" s="72"/>
      <c r="J28" s="66"/>
    </row>
    <row r="29" spans="1:10" ht="16.5" customHeight="1">
      <c r="A29" s="66"/>
      <c r="B29" s="87"/>
      <c r="C29" s="26"/>
      <c r="D29" s="70"/>
      <c r="E29" s="26"/>
      <c r="F29" s="26"/>
      <c r="G29" s="26"/>
      <c r="H29" s="71"/>
      <c r="I29" s="72"/>
      <c r="J29" s="66"/>
    </row>
  </sheetData>
  <hyperlinks>
    <hyperlink ref="A6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9"/>
  <sheetViews>
    <sheetView workbookViewId="0">
      <selection activeCell="A7" sqref="A7"/>
    </sheetView>
  </sheetViews>
  <sheetFormatPr defaultColWidth="15.109375" defaultRowHeight="15" customHeight="1"/>
  <cols>
    <col min="1" max="1" width="5" customWidth="1"/>
    <col min="2" max="2" width="6.21875" customWidth="1"/>
    <col min="3" max="3" width="19.44140625" customWidth="1"/>
    <col min="4" max="4" width="11.77734375" customWidth="1"/>
    <col min="5" max="5" width="15.77734375" customWidth="1"/>
    <col min="6" max="6" width="19.33203125" customWidth="1"/>
    <col min="7" max="7" width="23.88671875" customWidth="1"/>
    <col min="8" max="8" width="7.77734375" customWidth="1"/>
    <col min="9" max="9" width="6.44140625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21" customHeight="1">
      <c r="A3" s="88">
        <v>10</v>
      </c>
      <c r="B3" s="30" t="s">
        <v>234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33" t="s">
        <v>268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3.5" customHeight="1">
      <c r="A5" s="28"/>
      <c r="B5" s="34"/>
      <c r="C5" s="38"/>
      <c r="D5" s="39"/>
      <c r="E5" s="40"/>
      <c r="F5" s="28"/>
      <c r="G5" s="28"/>
      <c r="H5" s="27"/>
      <c r="I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43"/>
    </row>
    <row r="7" spans="1:10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52" t="s">
        <v>7</v>
      </c>
      <c r="J7" s="152" t="s">
        <v>28</v>
      </c>
    </row>
    <row r="8" spans="1:10" ht="16.5" customHeight="1">
      <c r="A8" s="53">
        <v>1</v>
      </c>
      <c r="B8" s="73">
        <v>271</v>
      </c>
      <c r="C8" s="57" t="s">
        <v>432</v>
      </c>
      <c r="D8" s="58">
        <v>40076</v>
      </c>
      <c r="E8" s="57" t="s">
        <v>289</v>
      </c>
      <c r="F8" s="57" t="s">
        <v>196</v>
      </c>
      <c r="G8" s="57" t="s">
        <v>356</v>
      </c>
      <c r="H8" s="59">
        <v>3.6805555555555554E-3</v>
      </c>
      <c r="I8" s="151">
        <v>21</v>
      </c>
      <c r="J8" s="144" t="s">
        <v>261</v>
      </c>
    </row>
    <row r="9" spans="1:10" ht="16.5" customHeight="1">
      <c r="A9" s="53">
        <v>2</v>
      </c>
      <c r="B9" s="64">
        <v>11</v>
      </c>
      <c r="C9" s="57" t="s">
        <v>433</v>
      </c>
      <c r="D9" s="58">
        <v>39985</v>
      </c>
      <c r="E9" s="57" t="s">
        <v>327</v>
      </c>
      <c r="F9" s="57" t="s">
        <v>73</v>
      </c>
      <c r="G9" s="57" t="s">
        <v>325</v>
      </c>
      <c r="H9" s="59">
        <v>3.7500000000000003E-3</v>
      </c>
      <c r="I9" s="151">
        <v>19</v>
      </c>
      <c r="J9" s="144" t="s">
        <v>261</v>
      </c>
    </row>
    <row r="10" spans="1:10" ht="16.5" customHeight="1">
      <c r="A10" s="53">
        <v>3</v>
      </c>
      <c r="B10" s="64">
        <v>103</v>
      </c>
      <c r="C10" s="57" t="s">
        <v>434</v>
      </c>
      <c r="D10" s="58">
        <v>40179</v>
      </c>
      <c r="E10" s="57" t="s">
        <v>108</v>
      </c>
      <c r="F10" s="57" t="s">
        <v>105</v>
      </c>
      <c r="G10" s="57" t="s">
        <v>106</v>
      </c>
      <c r="H10" s="59">
        <v>3.8078703703703707E-3</v>
      </c>
      <c r="I10" s="151">
        <v>17</v>
      </c>
      <c r="J10" s="144" t="s">
        <v>261</v>
      </c>
    </row>
    <row r="11" spans="1:10" ht="16.5" customHeight="1">
      <c r="A11" s="53">
        <v>4</v>
      </c>
      <c r="B11" s="64">
        <v>272</v>
      </c>
      <c r="C11" s="57" t="s">
        <v>435</v>
      </c>
      <c r="D11" s="58">
        <v>40207</v>
      </c>
      <c r="E11" s="57" t="s">
        <v>195</v>
      </c>
      <c r="F11" s="57" t="s">
        <v>196</v>
      </c>
      <c r="G11" s="57" t="s">
        <v>197</v>
      </c>
      <c r="H11" s="59">
        <v>3.8888888888888883E-3</v>
      </c>
      <c r="I11" s="151" t="s">
        <v>63</v>
      </c>
      <c r="J11" s="144" t="s">
        <v>261</v>
      </c>
    </row>
    <row r="12" spans="1:10" ht="16.5" customHeight="1">
      <c r="A12" s="53">
        <v>5</v>
      </c>
      <c r="B12" s="75">
        <v>275</v>
      </c>
      <c r="C12" s="57" t="s">
        <v>436</v>
      </c>
      <c r="D12" s="58">
        <v>40303</v>
      </c>
      <c r="E12" s="57" t="s">
        <v>289</v>
      </c>
      <c r="F12" s="57" t="s">
        <v>196</v>
      </c>
      <c r="G12" s="57" t="s">
        <v>356</v>
      </c>
      <c r="H12" s="59">
        <v>3.9004629629629632E-3</v>
      </c>
      <c r="I12" s="151">
        <v>15</v>
      </c>
      <c r="J12" s="144" t="s">
        <v>261</v>
      </c>
    </row>
    <row r="13" spans="1:10" ht="16.5" customHeight="1">
      <c r="A13" s="53">
        <v>6</v>
      </c>
      <c r="B13" s="75">
        <v>247</v>
      </c>
      <c r="C13" s="57" t="s">
        <v>437</v>
      </c>
      <c r="D13" s="58">
        <v>40096</v>
      </c>
      <c r="E13" s="57" t="s">
        <v>202</v>
      </c>
      <c r="F13" s="57" t="s">
        <v>203</v>
      </c>
      <c r="G13" s="57" t="s">
        <v>204</v>
      </c>
      <c r="H13" s="59">
        <v>3.9699074074074072E-3</v>
      </c>
      <c r="I13" s="151">
        <v>14</v>
      </c>
      <c r="J13" s="144" t="s">
        <v>261</v>
      </c>
    </row>
    <row r="14" spans="1:10" ht="16.5" customHeight="1">
      <c r="A14" s="53">
        <v>7</v>
      </c>
      <c r="B14" s="75">
        <v>14</v>
      </c>
      <c r="C14" s="57" t="s">
        <v>438</v>
      </c>
      <c r="D14" s="58">
        <v>40392</v>
      </c>
      <c r="E14" s="57" t="s">
        <v>327</v>
      </c>
      <c r="F14" s="57" t="s">
        <v>73</v>
      </c>
      <c r="G14" s="57" t="s">
        <v>218</v>
      </c>
      <c r="H14" s="59">
        <v>4.2361111111111106E-3</v>
      </c>
      <c r="I14" s="151">
        <v>13</v>
      </c>
      <c r="J14" s="144" t="s">
        <v>264</v>
      </c>
    </row>
    <row r="15" spans="1:10" ht="16.5" customHeight="1">
      <c r="A15" s="53">
        <v>8</v>
      </c>
      <c r="B15" s="77">
        <v>260</v>
      </c>
      <c r="C15" s="57" t="s">
        <v>439</v>
      </c>
      <c r="D15" s="58">
        <v>40179</v>
      </c>
      <c r="E15" s="57" t="s">
        <v>147</v>
      </c>
      <c r="F15" s="57" t="s">
        <v>148</v>
      </c>
      <c r="G15" s="57" t="s">
        <v>149</v>
      </c>
      <c r="H15" s="59">
        <v>4.8379629629629632E-3</v>
      </c>
      <c r="I15" s="60">
        <v>12</v>
      </c>
      <c r="J15" s="143"/>
    </row>
    <row r="16" spans="1:10" ht="16.5" customHeight="1">
      <c r="A16" s="53">
        <v>9</v>
      </c>
      <c r="B16" s="77">
        <v>261</v>
      </c>
      <c r="C16" s="57" t="s">
        <v>440</v>
      </c>
      <c r="D16" s="58">
        <v>40179</v>
      </c>
      <c r="E16" s="57" t="s">
        <v>355</v>
      </c>
      <c r="F16" s="57" t="s">
        <v>148</v>
      </c>
      <c r="G16" s="57" t="s">
        <v>149</v>
      </c>
      <c r="H16" s="59">
        <v>4.8726851851851856E-3</v>
      </c>
      <c r="I16" s="60" t="s">
        <v>63</v>
      </c>
      <c r="J16" s="53"/>
    </row>
    <row r="17" spans="1:10" ht="16.5" customHeight="1">
      <c r="A17" s="53">
        <v>10</v>
      </c>
      <c r="B17" s="77">
        <v>262</v>
      </c>
      <c r="C17" s="57" t="s">
        <v>441</v>
      </c>
      <c r="D17" s="58">
        <v>40179</v>
      </c>
      <c r="E17" s="57" t="s">
        <v>355</v>
      </c>
      <c r="F17" s="57" t="s">
        <v>148</v>
      </c>
      <c r="G17" s="57" t="s">
        <v>149</v>
      </c>
      <c r="H17" s="59">
        <v>4.8958333333333328E-3</v>
      </c>
      <c r="I17" s="60" t="s">
        <v>63</v>
      </c>
      <c r="J17" s="53"/>
    </row>
    <row r="18" spans="1:10" ht="16.5" hidden="1" customHeight="1">
      <c r="A18" s="53"/>
      <c r="B18" s="77"/>
      <c r="C18" s="57"/>
      <c r="D18" s="58"/>
      <c r="E18" s="57"/>
      <c r="F18" s="57"/>
      <c r="G18" s="57"/>
      <c r="H18" s="59"/>
      <c r="I18" s="60"/>
      <c r="J18" s="53"/>
    </row>
    <row r="19" spans="1:10" ht="16.5" hidden="1" customHeight="1">
      <c r="A19" s="53"/>
      <c r="B19" s="77"/>
      <c r="C19" s="57"/>
      <c r="D19" s="58"/>
      <c r="E19" s="57"/>
      <c r="F19" s="57"/>
      <c r="G19" s="57"/>
      <c r="H19" s="59"/>
      <c r="I19" s="60"/>
      <c r="J19" s="53"/>
    </row>
    <row r="20" spans="1:10" ht="16.5" hidden="1" customHeight="1">
      <c r="A20" s="53"/>
      <c r="B20" s="77"/>
      <c r="C20" s="57" t="s">
        <v>33</v>
      </c>
      <c r="D20" s="58" t="s">
        <v>33</v>
      </c>
      <c r="E20" s="57" t="s">
        <v>33</v>
      </c>
      <c r="F20" s="57" t="s">
        <v>33</v>
      </c>
      <c r="G20" s="57" t="s">
        <v>33</v>
      </c>
      <c r="H20" s="59" t="s">
        <v>33</v>
      </c>
      <c r="I20" s="60"/>
      <c r="J20" s="53" t="s">
        <v>33</v>
      </c>
    </row>
    <row r="21" spans="1:10" ht="16.5" hidden="1" customHeight="1">
      <c r="A21" s="53"/>
      <c r="B21" s="77"/>
      <c r="C21" s="57" t="s">
        <v>33</v>
      </c>
      <c r="D21" s="58" t="s">
        <v>33</v>
      </c>
      <c r="E21" s="57" t="s">
        <v>33</v>
      </c>
      <c r="F21" s="57" t="s">
        <v>33</v>
      </c>
      <c r="G21" s="57" t="s">
        <v>33</v>
      </c>
      <c r="H21" s="59" t="s">
        <v>33</v>
      </c>
      <c r="I21" s="60"/>
      <c r="J21" s="53" t="s">
        <v>33</v>
      </c>
    </row>
    <row r="22" spans="1:10" ht="16.5" hidden="1" customHeight="1">
      <c r="A22" s="53"/>
      <c r="B22" s="77"/>
      <c r="C22" s="57" t="s">
        <v>33</v>
      </c>
      <c r="D22" s="58" t="s">
        <v>33</v>
      </c>
      <c r="E22" s="57" t="s">
        <v>33</v>
      </c>
      <c r="F22" s="57" t="s">
        <v>33</v>
      </c>
      <c r="G22" s="57" t="s">
        <v>33</v>
      </c>
      <c r="H22" s="59" t="s">
        <v>33</v>
      </c>
      <c r="I22" s="60"/>
      <c r="J22" s="53" t="s">
        <v>33</v>
      </c>
    </row>
    <row r="23" spans="1:10" ht="16.5" hidden="1" customHeight="1">
      <c r="A23" s="53"/>
      <c r="B23" s="77"/>
      <c r="C23" s="57" t="s">
        <v>33</v>
      </c>
      <c r="D23" s="58" t="s">
        <v>33</v>
      </c>
      <c r="E23" s="57" t="s">
        <v>33</v>
      </c>
      <c r="F23" s="57" t="s">
        <v>33</v>
      </c>
      <c r="G23" s="57" t="s">
        <v>33</v>
      </c>
      <c r="H23" s="59" t="s">
        <v>33</v>
      </c>
      <c r="I23" s="60"/>
      <c r="J23" s="53" t="s">
        <v>33</v>
      </c>
    </row>
    <row r="24" spans="1:10" ht="16.5" hidden="1" customHeight="1">
      <c r="A24" s="53"/>
      <c r="B24" s="77"/>
      <c r="C24" s="57" t="s">
        <v>33</v>
      </c>
      <c r="D24" s="58" t="s">
        <v>33</v>
      </c>
      <c r="E24" s="57" t="s">
        <v>33</v>
      </c>
      <c r="F24" s="57" t="s">
        <v>33</v>
      </c>
      <c r="G24" s="57" t="s">
        <v>33</v>
      </c>
      <c r="H24" s="59" t="s">
        <v>33</v>
      </c>
      <c r="I24" s="53"/>
      <c r="J24" s="53" t="s">
        <v>33</v>
      </c>
    </row>
    <row r="25" spans="1:10" ht="16.5" hidden="1" customHeight="1">
      <c r="A25" s="53"/>
      <c r="B25" s="77"/>
      <c r="C25" s="57" t="s">
        <v>33</v>
      </c>
      <c r="D25" s="58" t="s">
        <v>33</v>
      </c>
      <c r="E25" s="57" t="s">
        <v>33</v>
      </c>
      <c r="F25" s="57" t="s">
        <v>33</v>
      </c>
      <c r="G25" s="57" t="s">
        <v>33</v>
      </c>
      <c r="H25" s="59" t="s">
        <v>33</v>
      </c>
      <c r="I25" s="53"/>
      <c r="J25" s="53" t="s">
        <v>33</v>
      </c>
    </row>
    <row r="26" spans="1:10" ht="16.5" hidden="1" customHeight="1">
      <c r="A26" s="53"/>
      <c r="B26" s="77"/>
      <c r="C26" s="57" t="s">
        <v>33</v>
      </c>
      <c r="D26" s="58" t="s">
        <v>33</v>
      </c>
      <c r="E26" s="57" t="s">
        <v>33</v>
      </c>
      <c r="F26" s="57" t="s">
        <v>33</v>
      </c>
      <c r="G26" s="57" t="s">
        <v>33</v>
      </c>
      <c r="H26" s="59" t="s">
        <v>33</v>
      </c>
      <c r="I26" s="53"/>
      <c r="J26" s="53" t="s">
        <v>33</v>
      </c>
    </row>
    <row r="27" spans="1:10" ht="16.5" hidden="1" customHeight="1">
      <c r="A27" s="53"/>
      <c r="B27" s="77"/>
      <c r="C27" s="57" t="s">
        <v>33</v>
      </c>
      <c r="D27" s="58" t="s">
        <v>33</v>
      </c>
      <c r="E27" s="57" t="s">
        <v>33</v>
      </c>
      <c r="F27" s="57" t="s">
        <v>33</v>
      </c>
      <c r="G27" s="57" t="s">
        <v>33</v>
      </c>
      <c r="H27" s="59" t="s">
        <v>33</v>
      </c>
      <c r="I27" s="53" t="s">
        <v>33</v>
      </c>
      <c r="J27" s="53" t="s">
        <v>33</v>
      </c>
    </row>
    <row r="28" spans="1:10" ht="16.5" hidden="1" customHeight="1">
      <c r="A28" s="53"/>
      <c r="B28" s="77"/>
      <c r="C28" s="57" t="s">
        <v>33</v>
      </c>
      <c r="D28" s="58" t="s">
        <v>33</v>
      </c>
      <c r="E28" s="57" t="s">
        <v>33</v>
      </c>
      <c r="F28" s="57" t="s">
        <v>33</v>
      </c>
      <c r="G28" s="57" t="s">
        <v>33</v>
      </c>
      <c r="H28" s="59" t="s">
        <v>33</v>
      </c>
      <c r="I28" s="53" t="s">
        <v>33</v>
      </c>
      <c r="J28" s="53" t="s">
        <v>33</v>
      </c>
    </row>
    <row r="29" spans="1:10" ht="16.5" hidden="1" customHeight="1">
      <c r="A29" s="53"/>
      <c r="B29" s="77"/>
      <c r="C29" s="57" t="s">
        <v>33</v>
      </c>
      <c r="D29" s="58" t="s">
        <v>33</v>
      </c>
      <c r="E29" s="57" t="s">
        <v>33</v>
      </c>
      <c r="F29" s="57" t="s">
        <v>33</v>
      </c>
      <c r="G29" s="57" t="s">
        <v>33</v>
      </c>
      <c r="H29" s="59" t="s">
        <v>33</v>
      </c>
      <c r="I29" s="53" t="s">
        <v>33</v>
      </c>
      <c r="J29" s="53" t="s">
        <v>33</v>
      </c>
    </row>
    <row r="30" spans="1:10" ht="16.5" hidden="1" customHeight="1">
      <c r="A30" s="53"/>
      <c r="B30" s="77"/>
      <c r="C30" s="57" t="s">
        <v>33</v>
      </c>
      <c r="D30" s="58" t="s">
        <v>33</v>
      </c>
      <c r="E30" s="57" t="s">
        <v>33</v>
      </c>
      <c r="F30" s="57" t="s">
        <v>33</v>
      </c>
      <c r="G30" s="57" t="s">
        <v>33</v>
      </c>
      <c r="H30" s="59" t="s">
        <v>33</v>
      </c>
      <c r="I30" s="53" t="s">
        <v>33</v>
      </c>
      <c r="J30" s="53" t="s">
        <v>33</v>
      </c>
    </row>
    <row r="31" spans="1:10" ht="16.5" hidden="1" customHeight="1">
      <c r="A31" s="53"/>
      <c r="B31" s="77"/>
      <c r="C31" s="57" t="s">
        <v>33</v>
      </c>
      <c r="D31" s="58" t="s">
        <v>33</v>
      </c>
      <c r="E31" s="57" t="s">
        <v>33</v>
      </c>
      <c r="F31" s="57" t="s">
        <v>33</v>
      </c>
      <c r="G31" s="57" t="s">
        <v>33</v>
      </c>
      <c r="H31" s="59" t="s">
        <v>33</v>
      </c>
      <c r="I31" s="53" t="s">
        <v>33</v>
      </c>
      <c r="J31" s="53" t="s">
        <v>33</v>
      </c>
    </row>
    <row r="32" spans="1:10" ht="16.5" hidden="1" customHeight="1">
      <c r="A32" s="60"/>
      <c r="B32" s="77"/>
      <c r="C32" s="57" t="s">
        <v>33</v>
      </c>
      <c r="D32" s="58" t="s">
        <v>33</v>
      </c>
      <c r="E32" s="57" t="s">
        <v>33</v>
      </c>
      <c r="F32" s="57" t="s">
        <v>33</v>
      </c>
      <c r="G32" s="57" t="s">
        <v>33</v>
      </c>
      <c r="H32" s="59" t="s">
        <v>33</v>
      </c>
      <c r="I32" s="53"/>
      <c r="J32" s="53"/>
    </row>
    <row r="33" spans="1:10" ht="16.5" hidden="1" customHeight="1">
      <c r="A33" s="60"/>
      <c r="B33" s="77"/>
      <c r="C33" s="57" t="s">
        <v>33</v>
      </c>
      <c r="D33" s="58" t="s">
        <v>33</v>
      </c>
      <c r="E33" s="57" t="s">
        <v>33</v>
      </c>
      <c r="F33" s="57" t="s">
        <v>33</v>
      </c>
      <c r="G33" s="57" t="s">
        <v>33</v>
      </c>
      <c r="H33" s="59" t="s">
        <v>33</v>
      </c>
      <c r="I33" s="53"/>
      <c r="J33" s="53"/>
    </row>
    <row r="34" spans="1:10" ht="16.5" hidden="1" customHeight="1">
      <c r="A34" s="60"/>
      <c r="B34" s="77"/>
      <c r="C34" s="57" t="s">
        <v>33</v>
      </c>
      <c r="D34" s="58" t="s">
        <v>33</v>
      </c>
      <c r="E34" s="57" t="s">
        <v>33</v>
      </c>
      <c r="F34" s="57" t="s">
        <v>33</v>
      </c>
      <c r="G34" s="57" t="s">
        <v>33</v>
      </c>
      <c r="H34" s="59" t="s">
        <v>33</v>
      </c>
      <c r="I34" s="53"/>
      <c r="J34" s="53"/>
    </row>
    <row r="35" spans="1:10" ht="16.5" hidden="1" customHeight="1">
      <c r="A35" s="60"/>
      <c r="B35" s="77"/>
      <c r="C35" s="57" t="s">
        <v>33</v>
      </c>
      <c r="D35" s="58" t="s">
        <v>33</v>
      </c>
      <c r="E35" s="57" t="s">
        <v>33</v>
      </c>
      <c r="F35" s="57" t="s">
        <v>33</v>
      </c>
      <c r="G35" s="57" t="s">
        <v>33</v>
      </c>
      <c r="H35" s="59" t="s">
        <v>33</v>
      </c>
      <c r="I35" s="53"/>
      <c r="J35" s="53"/>
    </row>
    <row r="36" spans="1:10" ht="16.5" hidden="1" customHeight="1">
      <c r="A36" s="60"/>
      <c r="B36" s="77"/>
      <c r="C36" s="57" t="s">
        <v>33</v>
      </c>
      <c r="D36" s="58" t="s">
        <v>33</v>
      </c>
      <c r="E36" s="57" t="s">
        <v>33</v>
      </c>
      <c r="F36" s="57" t="s">
        <v>33</v>
      </c>
      <c r="G36" s="57" t="s">
        <v>33</v>
      </c>
      <c r="H36" s="59" t="s">
        <v>33</v>
      </c>
      <c r="I36" s="53"/>
      <c r="J36" s="53"/>
    </row>
    <row r="37" spans="1:10" ht="16.5" hidden="1" customHeight="1">
      <c r="A37" s="60"/>
      <c r="B37" s="77"/>
      <c r="C37" s="57" t="s">
        <v>33</v>
      </c>
      <c r="D37" s="58" t="s">
        <v>33</v>
      </c>
      <c r="E37" s="57" t="s">
        <v>33</v>
      </c>
      <c r="F37" s="57" t="s">
        <v>33</v>
      </c>
      <c r="G37" s="57" t="s">
        <v>33</v>
      </c>
      <c r="H37" s="59" t="s">
        <v>33</v>
      </c>
      <c r="I37" s="53"/>
      <c r="J37" s="66"/>
    </row>
    <row r="38" spans="1:10" ht="16.5" hidden="1" customHeight="1">
      <c r="A38" s="60"/>
      <c r="B38" s="77"/>
      <c r="C38" s="57" t="s">
        <v>33</v>
      </c>
      <c r="D38" s="58" t="s">
        <v>33</v>
      </c>
      <c r="E38" s="57" t="s">
        <v>33</v>
      </c>
      <c r="F38" s="57" t="s">
        <v>33</v>
      </c>
      <c r="G38" s="57" t="s">
        <v>33</v>
      </c>
      <c r="H38" s="60"/>
      <c r="I38" s="53"/>
      <c r="J38" s="66"/>
    </row>
    <row r="39" spans="1:10" ht="16.5" hidden="1" customHeight="1">
      <c r="A39" s="60"/>
      <c r="B39" s="77"/>
      <c r="C39" s="57" t="s">
        <v>33</v>
      </c>
      <c r="D39" s="58" t="s">
        <v>33</v>
      </c>
      <c r="E39" s="57" t="s">
        <v>33</v>
      </c>
      <c r="F39" s="57" t="s">
        <v>33</v>
      </c>
      <c r="G39" s="57" t="s">
        <v>33</v>
      </c>
      <c r="H39" s="60"/>
      <c r="I39" s="53"/>
      <c r="J39" s="66"/>
    </row>
    <row r="40" spans="1:10" ht="16.5" customHeight="1">
      <c r="A40" s="72"/>
      <c r="B40" s="87"/>
      <c r="C40" s="26"/>
      <c r="D40" s="70"/>
      <c r="E40" s="26"/>
      <c r="F40" s="26"/>
      <c r="G40" s="26"/>
      <c r="H40" s="72"/>
      <c r="I40" s="66"/>
      <c r="J40" s="66"/>
    </row>
    <row r="41" spans="1:10" ht="16.5" customHeight="1">
      <c r="A41" s="72"/>
      <c r="B41" s="87"/>
      <c r="C41" s="26"/>
      <c r="D41" s="70"/>
      <c r="E41" s="26"/>
      <c r="F41" s="26"/>
      <c r="G41" s="26"/>
      <c r="H41" s="72"/>
      <c r="I41" s="66"/>
      <c r="J41" s="66"/>
    </row>
    <row r="42" spans="1:10" ht="16.5" customHeight="1">
      <c r="A42" s="72"/>
      <c r="B42" s="87"/>
      <c r="C42" s="26"/>
      <c r="D42" s="70"/>
      <c r="E42" s="26"/>
      <c r="F42" s="26"/>
      <c r="G42" s="26"/>
      <c r="H42" s="72"/>
      <c r="I42" s="66"/>
      <c r="J42" s="66"/>
    </row>
    <row r="43" spans="1:10" ht="16.5" customHeight="1">
      <c r="A43" s="72"/>
      <c r="B43" s="87"/>
      <c r="C43" s="26"/>
      <c r="D43" s="70"/>
      <c r="E43" s="26"/>
      <c r="F43" s="26"/>
      <c r="G43" s="26"/>
      <c r="H43" s="72"/>
      <c r="I43" s="66"/>
      <c r="J43" s="66"/>
    </row>
    <row r="44" spans="1:10" ht="16.5" customHeight="1">
      <c r="A44" s="72"/>
      <c r="B44" s="87"/>
      <c r="C44" s="26"/>
      <c r="D44" s="70"/>
      <c r="E44" s="26"/>
      <c r="F44" s="26"/>
      <c r="G44" s="26"/>
      <c r="H44" s="72"/>
      <c r="I44" s="66"/>
      <c r="J44" s="66"/>
    </row>
    <row r="45" spans="1:10" ht="16.5" customHeight="1">
      <c r="A45" s="72"/>
      <c r="B45" s="87"/>
      <c r="C45" s="26"/>
      <c r="D45" s="70"/>
      <c r="E45" s="26"/>
      <c r="F45" s="26"/>
      <c r="G45" s="26"/>
      <c r="H45" s="72"/>
      <c r="I45" s="66"/>
      <c r="J45" s="66"/>
    </row>
    <row r="46" spans="1:10" ht="16.5" customHeight="1">
      <c r="A46" s="72"/>
      <c r="B46" s="87"/>
      <c r="C46" s="26"/>
      <c r="D46" s="70"/>
      <c r="E46" s="26"/>
      <c r="F46" s="26"/>
      <c r="G46" s="26"/>
      <c r="H46" s="72"/>
      <c r="I46" s="66"/>
      <c r="J46" s="66"/>
    </row>
    <row r="47" spans="1:10" ht="16.5" customHeight="1">
      <c r="A47" s="72"/>
      <c r="B47" s="87"/>
      <c r="C47" s="26"/>
      <c r="D47" s="70"/>
      <c r="E47" s="26"/>
      <c r="F47" s="26"/>
      <c r="G47" s="26"/>
      <c r="H47" s="72"/>
      <c r="I47" s="66"/>
      <c r="J47" s="66"/>
    </row>
    <row r="48" spans="1:10" ht="16.5" customHeight="1">
      <c r="A48" s="72"/>
      <c r="B48" s="87"/>
      <c r="C48" s="26"/>
      <c r="D48" s="70"/>
      <c r="E48" s="26"/>
      <c r="F48" s="26"/>
      <c r="G48" s="26"/>
      <c r="H48" s="72"/>
      <c r="I48" s="66"/>
      <c r="J48" s="66"/>
    </row>
    <row r="49" spans="1:10" ht="16.5" customHeight="1">
      <c r="A49" s="72"/>
      <c r="B49" s="87"/>
      <c r="C49" s="26"/>
      <c r="D49" s="70"/>
      <c r="E49" s="26"/>
      <c r="F49" s="26"/>
      <c r="G49" s="26"/>
      <c r="H49" s="72"/>
      <c r="I49" s="66"/>
      <c r="J49" s="66"/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6"/>
  <sheetViews>
    <sheetView workbookViewId="0">
      <selection activeCell="A7" sqref="A7"/>
    </sheetView>
  </sheetViews>
  <sheetFormatPr defaultColWidth="15.109375" defaultRowHeight="15" customHeight="1"/>
  <cols>
    <col min="1" max="1" width="5" customWidth="1"/>
    <col min="2" max="2" width="6.88671875" customWidth="1"/>
    <col min="3" max="3" width="19.21875" customWidth="1"/>
    <col min="4" max="4" width="13.109375" customWidth="1"/>
    <col min="5" max="5" width="19.5546875" customWidth="1"/>
    <col min="6" max="6" width="14.88671875" customWidth="1"/>
    <col min="7" max="7" width="21.21875" customWidth="1"/>
    <col min="8" max="8" width="7.77734375" customWidth="1"/>
    <col min="9" max="9" width="6.44140625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21" customHeight="1">
      <c r="A3" s="88">
        <v>11</v>
      </c>
      <c r="B3" s="30" t="s">
        <v>234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33" t="s">
        <v>269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3.5" customHeight="1">
      <c r="A5" s="28"/>
      <c r="B5" s="34"/>
      <c r="C5" s="38"/>
      <c r="D5" s="39"/>
      <c r="E5" s="40"/>
      <c r="F5" s="28"/>
      <c r="G5" s="28"/>
      <c r="H5" s="27"/>
      <c r="I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43"/>
    </row>
    <row r="7" spans="1:10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52" t="s">
        <v>7</v>
      </c>
      <c r="J7" s="152" t="s">
        <v>28</v>
      </c>
    </row>
    <row r="8" spans="1:10" ht="16.5" customHeight="1">
      <c r="A8" s="53">
        <v>1</v>
      </c>
      <c r="B8" s="73">
        <v>7</v>
      </c>
      <c r="C8" s="57" t="s">
        <v>442</v>
      </c>
      <c r="D8" s="58">
        <v>39456</v>
      </c>
      <c r="E8" s="57" t="s">
        <v>322</v>
      </c>
      <c r="F8" s="57" t="s">
        <v>73</v>
      </c>
      <c r="G8" s="57" t="s">
        <v>218</v>
      </c>
      <c r="H8" s="59">
        <v>3.4490740740740745E-3</v>
      </c>
      <c r="I8" s="151">
        <v>21</v>
      </c>
      <c r="J8" s="144" t="s">
        <v>258</v>
      </c>
    </row>
    <row r="9" spans="1:10" ht="16.5" customHeight="1">
      <c r="A9" s="53">
        <v>2</v>
      </c>
      <c r="B9" s="62">
        <v>85</v>
      </c>
      <c r="C9" s="57" t="s">
        <v>443</v>
      </c>
      <c r="D9" s="58">
        <v>39547</v>
      </c>
      <c r="E9" s="57" t="s">
        <v>322</v>
      </c>
      <c r="F9" s="57" t="s">
        <v>336</v>
      </c>
      <c r="G9" s="57" t="s">
        <v>337</v>
      </c>
      <c r="H9" s="59">
        <v>3.530092592592592E-3</v>
      </c>
      <c r="I9" s="151">
        <v>19</v>
      </c>
      <c r="J9" s="144" t="s">
        <v>258</v>
      </c>
    </row>
    <row r="10" spans="1:10" ht="16.5" customHeight="1">
      <c r="A10" s="53">
        <v>3</v>
      </c>
      <c r="B10" s="62">
        <v>107</v>
      </c>
      <c r="C10" s="57" t="s">
        <v>444</v>
      </c>
      <c r="D10" s="58">
        <v>39588</v>
      </c>
      <c r="E10" s="57" t="s">
        <v>108</v>
      </c>
      <c r="F10" s="57" t="s">
        <v>105</v>
      </c>
      <c r="G10" s="57" t="s">
        <v>106</v>
      </c>
      <c r="H10" s="59">
        <v>3.5532407407407405E-3</v>
      </c>
      <c r="I10" s="151">
        <v>17</v>
      </c>
      <c r="J10" s="144" t="s">
        <v>258</v>
      </c>
    </row>
    <row r="11" spans="1:10" ht="16.5" customHeight="1">
      <c r="A11" s="53">
        <v>4</v>
      </c>
      <c r="B11" s="62">
        <v>8</v>
      </c>
      <c r="C11" s="57" t="s">
        <v>445</v>
      </c>
      <c r="D11" s="58">
        <v>39237</v>
      </c>
      <c r="E11" s="57" t="s">
        <v>322</v>
      </c>
      <c r="F11" s="57" t="s">
        <v>326</v>
      </c>
      <c r="G11" s="57" t="s">
        <v>324</v>
      </c>
      <c r="H11" s="59">
        <v>3.5879629629629629E-3</v>
      </c>
      <c r="I11" s="151">
        <v>15</v>
      </c>
      <c r="J11" s="144" t="s">
        <v>261</v>
      </c>
    </row>
    <row r="12" spans="1:10" ht="16.5" customHeight="1">
      <c r="A12" s="53">
        <v>5</v>
      </c>
      <c r="B12" s="62">
        <v>279</v>
      </c>
      <c r="C12" s="57" t="s">
        <v>446</v>
      </c>
      <c r="D12" s="58">
        <v>39231</v>
      </c>
      <c r="E12" s="57" t="s">
        <v>289</v>
      </c>
      <c r="F12" s="57" t="s">
        <v>196</v>
      </c>
      <c r="G12" s="57" t="s">
        <v>358</v>
      </c>
      <c r="H12" s="59">
        <v>3.6574074074074074E-3</v>
      </c>
      <c r="I12" s="151">
        <v>14</v>
      </c>
      <c r="J12" s="144" t="s">
        <v>261</v>
      </c>
    </row>
    <row r="13" spans="1:10" ht="16.5" customHeight="1">
      <c r="A13" s="53">
        <v>6</v>
      </c>
      <c r="B13" s="64">
        <v>153</v>
      </c>
      <c r="C13" s="57" t="s">
        <v>447</v>
      </c>
      <c r="D13" s="58">
        <v>39132</v>
      </c>
      <c r="E13" s="57" t="s">
        <v>48</v>
      </c>
      <c r="F13" s="57" t="s">
        <v>49</v>
      </c>
      <c r="G13" s="57" t="s">
        <v>50</v>
      </c>
      <c r="H13" s="59">
        <v>3.6921296296296298E-3</v>
      </c>
      <c r="I13" s="151">
        <v>13</v>
      </c>
      <c r="J13" s="144" t="s">
        <v>261</v>
      </c>
    </row>
    <row r="14" spans="1:10" ht="16.5" customHeight="1">
      <c r="A14" s="53">
        <v>7</v>
      </c>
      <c r="B14" s="62">
        <v>154</v>
      </c>
      <c r="C14" s="57" t="s">
        <v>448</v>
      </c>
      <c r="D14" s="58">
        <v>39140</v>
      </c>
      <c r="E14" s="57" t="s">
        <v>48</v>
      </c>
      <c r="F14" s="57" t="s">
        <v>49</v>
      </c>
      <c r="G14" s="57" t="s">
        <v>50</v>
      </c>
      <c r="H14" s="59">
        <v>3.8310185185185183E-3</v>
      </c>
      <c r="I14" s="151">
        <v>12</v>
      </c>
      <c r="J14" s="144" t="s">
        <v>261</v>
      </c>
    </row>
    <row r="15" spans="1:10" ht="16.5" customHeight="1">
      <c r="A15" s="53">
        <v>8</v>
      </c>
      <c r="B15" s="64">
        <v>110</v>
      </c>
      <c r="C15" s="57" t="s">
        <v>449</v>
      </c>
      <c r="D15" s="58">
        <v>39507</v>
      </c>
      <c r="E15" s="57" t="s">
        <v>108</v>
      </c>
      <c r="F15" s="57" t="s">
        <v>105</v>
      </c>
      <c r="G15" s="57" t="s">
        <v>106</v>
      </c>
      <c r="H15" s="59">
        <v>3.8541666666666668E-3</v>
      </c>
      <c r="I15" s="151">
        <v>11</v>
      </c>
      <c r="J15" s="144" t="s">
        <v>261</v>
      </c>
    </row>
    <row r="16" spans="1:10" ht="16.5" customHeight="1">
      <c r="A16" s="53">
        <v>9</v>
      </c>
      <c r="B16" s="62">
        <v>12</v>
      </c>
      <c r="C16" s="57" t="s">
        <v>450</v>
      </c>
      <c r="D16" s="58">
        <v>39358</v>
      </c>
      <c r="E16" s="57" t="s">
        <v>327</v>
      </c>
      <c r="F16" s="57" t="s">
        <v>73</v>
      </c>
      <c r="G16" s="57" t="s">
        <v>324</v>
      </c>
      <c r="H16" s="59">
        <v>3.8773148148148143E-3</v>
      </c>
      <c r="I16" s="151">
        <v>10</v>
      </c>
      <c r="J16" s="144" t="s">
        <v>261</v>
      </c>
    </row>
    <row r="17" spans="1:10" ht="16.5" customHeight="1">
      <c r="A17" s="53">
        <v>10</v>
      </c>
      <c r="B17" s="62">
        <v>102</v>
      </c>
      <c r="C17" s="57" t="s">
        <v>451</v>
      </c>
      <c r="D17" s="58">
        <v>39366</v>
      </c>
      <c r="E17" s="57" t="s">
        <v>131</v>
      </c>
      <c r="F17" s="57" t="s">
        <v>113</v>
      </c>
      <c r="G17" s="57" t="s">
        <v>191</v>
      </c>
      <c r="H17" s="59">
        <v>3.9004629629629632E-3</v>
      </c>
      <c r="I17" s="151">
        <v>9</v>
      </c>
      <c r="J17" s="144" t="s">
        <v>261</v>
      </c>
    </row>
    <row r="18" spans="1:10" ht="16.5" customHeight="1">
      <c r="A18" s="53">
        <v>11</v>
      </c>
      <c r="B18" s="75">
        <v>281</v>
      </c>
      <c r="C18" s="57" t="s">
        <v>452</v>
      </c>
      <c r="D18" s="58">
        <v>39307</v>
      </c>
      <c r="E18" s="57" t="s">
        <v>289</v>
      </c>
      <c r="F18" s="57" t="s">
        <v>196</v>
      </c>
      <c r="G18" s="57" t="s">
        <v>358</v>
      </c>
      <c r="H18" s="59">
        <v>3.9004629629629632E-3</v>
      </c>
      <c r="I18" s="151">
        <v>8</v>
      </c>
      <c r="J18" s="144" t="s">
        <v>261</v>
      </c>
    </row>
    <row r="19" spans="1:10" ht="16.5" customHeight="1">
      <c r="A19" s="60">
        <v>12</v>
      </c>
      <c r="B19" s="75">
        <v>166</v>
      </c>
      <c r="C19" s="57" t="s">
        <v>453</v>
      </c>
      <c r="D19" s="58">
        <v>39692</v>
      </c>
      <c r="E19" s="57" t="s">
        <v>76</v>
      </c>
      <c r="F19" s="57" t="s">
        <v>49</v>
      </c>
      <c r="G19" s="57" t="s">
        <v>182</v>
      </c>
      <c r="H19" s="59">
        <v>3.9699074074074072E-3</v>
      </c>
      <c r="I19" s="151" t="s">
        <v>63</v>
      </c>
      <c r="J19" s="144" t="s">
        <v>261</v>
      </c>
    </row>
    <row r="20" spans="1:10" ht="16.5" customHeight="1">
      <c r="A20" s="53">
        <v>13</v>
      </c>
      <c r="B20" s="75">
        <v>264</v>
      </c>
      <c r="C20" s="57" t="s">
        <v>454</v>
      </c>
      <c r="D20" s="58">
        <v>39448</v>
      </c>
      <c r="E20" s="57" t="s">
        <v>355</v>
      </c>
      <c r="F20" s="57" t="s">
        <v>148</v>
      </c>
      <c r="G20" s="57" t="s">
        <v>149</v>
      </c>
      <c r="H20" s="59">
        <v>4.2476851851851851E-3</v>
      </c>
      <c r="I20" s="151" t="s">
        <v>63</v>
      </c>
      <c r="J20" s="144" t="s">
        <v>264</v>
      </c>
    </row>
    <row r="21" spans="1:10" ht="16.5" customHeight="1">
      <c r="A21" s="60">
        <v>14</v>
      </c>
      <c r="B21" s="75">
        <v>263</v>
      </c>
      <c r="C21" s="57" t="s">
        <v>455</v>
      </c>
      <c r="D21" s="58">
        <v>39448</v>
      </c>
      <c r="E21" s="57" t="s">
        <v>355</v>
      </c>
      <c r="F21" s="57" t="s">
        <v>148</v>
      </c>
      <c r="G21" s="57" t="s">
        <v>149</v>
      </c>
      <c r="H21" s="59">
        <v>4.2939814814814811E-3</v>
      </c>
      <c r="I21" s="151" t="s">
        <v>63</v>
      </c>
      <c r="J21" s="144" t="s">
        <v>264</v>
      </c>
    </row>
    <row r="22" spans="1:10" ht="16.5" customHeight="1">
      <c r="A22" s="53">
        <v>15</v>
      </c>
      <c r="B22" s="75">
        <v>257</v>
      </c>
      <c r="C22" s="57" t="s">
        <v>456</v>
      </c>
      <c r="D22" s="58">
        <v>39083</v>
      </c>
      <c r="E22" s="57" t="s">
        <v>355</v>
      </c>
      <c r="F22" s="57" t="s">
        <v>148</v>
      </c>
      <c r="G22" s="57" t="s">
        <v>149</v>
      </c>
      <c r="H22" s="59">
        <v>4.3055555555555555E-3</v>
      </c>
      <c r="I22" s="151" t="s">
        <v>63</v>
      </c>
      <c r="J22" s="144" t="s">
        <v>264</v>
      </c>
    </row>
    <row r="23" spans="1:10" ht="16.5" customHeight="1">
      <c r="A23" s="60">
        <v>16</v>
      </c>
      <c r="B23" s="75">
        <v>253</v>
      </c>
      <c r="C23" s="57" t="s">
        <v>457</v>
      </c>
      <c r="D23" s="58">
        <v>39448</v>
      </c>
      <c r="E23" s="57" t="s">
        <v>147</v>
      </c>
      <c r="F23" s="57" t="s">
        <v>148</v>
      </c>
      <c r="G23" s="57" t="s">
        <v>149</v>
      </c>
      <c r="H23" s="59">
        <v>4.340277777777778E-3</v>
      </c>
      <c r="I23" s="151">
        <v>7</v>
      </c>
      <c r="J23" s="144" t="s">
        <v>264</v>
      </c>
    </row>
    <row r="24" spans="1:10" ht="16.5" customHeight="1">
      <c r="A24" s="53">
        <v>17</v>
      </c>
      <c r="B24" s="75">
        <v>254</v>
      </c>
      <c r="C24" s="57" t="s">
        <v>458</v>
      </c>
      <c r="D24" s="58">
        <v>39448</v>
      </c>
      <c r="E24" s="57" t="s">
        <v>147</v>
      </c>
      <c r="F24" s="57" t="s">
        <v>148</v>
      </c>
      <c r="G24" s="57" t="s">
        <v>149</v>
      </c>
      <c r="H24" s="59">
        <v>4.4212962962962956E-3</v>
      </c>
      <c r="I24" s="151">
        <v>6</v>
      </c>
      <c r="J24" s="144" t="s">
        <v>264</v>
      </c>
    </row>
    <row r="25" spans="1:10" ht="16.5" customHeight="1">
      <c r="A25" s="60">
        <v>18</v>
      </c>
      <c r="B25" s="77">
        <v>268</v>
      </c>
      <c r="C25" s="57" t="s">
        <v>459</v>
      </c>
      <c r="D25" s="58">
        <v>39636</v>
      </c>
      <c r="E25" s="57" t="s">
        <v>147</v>
      </c>
      <c r="F25" s="57" t="s">
        <v>148</v>
      </c>
      <c r="G25" s="57" t="s">
        <v>154</v>
      </c>
      <c r="H25" s="59">
        <v>4.9421296296296288E-3</v>
      </c>
      <c r="I25" s="60">
        <v>5</v>
      </c>
      <c r="J25" s="143" t="s">
        <v>33</v>
      </c>
    </row>
    <row r="26" spans="1:10" ht="16.5" customHeight="1">
      <c r="A26" s="53">
        <v>19</v>
      </c>
      <c r="B26" s="77">
        <v>256</v>
      </c>
      <c r="C26" s="57" t="s">
        <v>460</v>
      </c>
      <c r="D26" s="58">
        <v>39083</v>
      </c>
      <c r="E26" s="57" t="s">
        <v>147</v>
      </c>
      <c r="F26" s="57" t="s">
        <v>148</v>
      </c>
      <c r="G26" s="57" t="s">
        <v>149</v>
      </c>
      <c r="H26" s="59">
        <v>5.6018518518518518E-3</v>
      </c>
      <c r="I26" s="60">
        <v>4</v>
      </c>
      <c r="J26" s="53"/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5"/>
  <sheetViews>
    <sheetView workbookViewId="0">
      <selection activeCell="A7" sqref="A7"/>
    </sheetView>
  </sheetViews>
  <sheetFormatPr defaultColWidth="15.109375" defaultRowHeight="15" customHeight="1"/>
  <cols>
    <col min="1" max="1" width="5" customWidth="1"/>
    <col min="2" max="2" width="5.6640625" customWidth="1"/>
    <col min="3" max="3" width="21.33203125" customWidth="1"/>
    <col min="4" max="4" width="12.21875" customWidth="1"/>
    <col min="5" max="5" width="19.77734375" customWidth="1"/>
    <col min="6" max="6" width="16.44140625" customWidth="1"/>
    <col min="7" max="7" width="21.6640625" customWidth="1"/>
    <col min="8" max="8" width="7.77734375" customWidth="1"/>
    <col min="9" max="9" width="6.44140625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21" customHeight="1">
      <c r="A3" s="88">
        <v>12</v>
      </c>
      <c r="B3" s="30" t="s">
        <v>30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33" t="s">
        <v>270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3.5" customHeight="1">
      <c r="A5" s="28"/>
      <c r="B5" s="34"/>
      <c r="C5" s="38"/>
      <c r="D5" s="39"/>
      <c r="E5" s="40"/>
      <c r="F5" s="28"/>
      <c r="G5" s="28"/>
      <c r="H5" s="27"/>
      <c r="I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43"/>
    </row>
    <row r="7" spans="1:10" ht="13.5" customHeight="1">
      <c r="A7" s="170" t="s">
        <v>5</v>
      </c>
      <c r="B7" s="89" t="s">
        <v>15</v>
      </c>
      <c r="C7" s="90" t="s">
        <v>21</v>
      </c>
      <c r="D7" s="91" t="s">
        <v>22</v>
      </c>
      <c r="E7" s="92" t="s">
        <v>23</v>
      </c>
      <c r="F7" s="92" t="s">
        <v>24</v>
      </c>
      <c r="G7" s="92" t="s">
        <v>26</v>
      </c>
      <c r="H7" s="93" t="s">
        <v>27</v>
      </c>
      <c r="I7" s="94" t="s">
        <v>7</v>
      </c>
      <c r="J7" s="159" t="s">
        <v>28</v>
      </c>
    </row>
    <row r="8" spans="1:10" ht="16.5" customHeight="1">
      <c r="A8" s="53">
        <v>1</v>
      </c>
      <c r="B8" s="81">
        <v>180</v>
      </c>
      <c r="C8" s="57" t="s">
        <v>461</v>
      </c>
      <c r="D8" s="58">
        <v>38869</v>
      </c>
      <c r="E8" s="57" t="s">
        <v>341</v>
      </c>
      <c r="F8" s="57" t="s">
        <v>342</v>
      </c>
      <c r="G8" s="57" t="s">
        <v>343</v>
      </c>
      <c r="H8" s="59">
        <v>2.4537037037037036E-3</v>
      </c>
      <c r="I8" s="151">
        <v>21</v>
      </c>
      <c r="J8" s="144" t="s">
        <v>258</v>
      </c>
    </row>
    <row r="9" spans="1:10" ht="15.6" customHeight="1">
      <c r="A9" s="53">
        <v>2</v>
      </c>
      <c r="B9" s="62">
        <v>2</v>
      </c>
      <c r="C9" s="57" t="s">
        <v>462</v>
      </c>
      <c r="D9" s="58">
        <v>38476</v>
      </c>
      <c r="E9" s="57" t="s">
        <v>322</v>
      </c>
      <c r="F9" s="57" t="s">
        <v>73</v>
      </c>
      <c r="G9" s="57" t="s">
        <v>74</v>
      </c>
      <c r="H9" s="59">
        <v>2.5578703703703705E-3</v>
      </c>
      <c r="I9" s="151">
        <v>19</v>
      </c>
      <c r="J9" s="144" t="s">
        <v>261</v>
      </c>
    </row>
    <row r="10" spans="1:10" ht="16.5" customHeight="1">
      <c r="A10" s="53">
        <v>3</v>
      </c>
      <c r="B10" s="64">
        <v>6</v>
      </c>
      <c r="C10" s="57" t="s">
        <v>463</v>
      </c>
      <c r="D10" s="58">
        <v>38954</v>
      </c>
      <c r="E10" s="57" t="s">
        <v>322</v>
      </c>
      <c r="F10" s="57" t="s">
        <v>73</v>
      </c>
      <c r="G10" s="57" t="s">
        <v>325</v>
      </c>
      <c r="H10" s="59">
        <v>2.5694444444444445E-3</v>
      </c>
      <c r="I10" s="151">
        <v>17</v>
      </c>
      <c r="J10" s="144" t="s">
        <v>261</v>
      </c>
    </row>
    <row r="11" spans="1:10" ht="16.5" customHeight="1">
      <c r="A11" s="53">
        <v>4</v>
      </c>
      <c r="B11" s="62">
        <v>191</v>
      </c>
      <c r="C11" s="57" t="s">
        <v>464</v>
      </c>
      <c r="D11" s="58">
        <v>38696</v>
      </c>
      <c r="E11" s="57" t="s">
        <v>280</v>
      </c>
      <c r="F11" s="57" t="s">
        <v>342</v>
      </c>
      <c r="G11" s="57" t="s">
        <v>352</v>
      </c>
      <c r="H11" s="59">
        <v>2.6967592592592594E-3</v>
      </c>
      <c r="I11" s="151">
        <v>15</v>
      </c>
      <c r="J11" s="144" t="s">
        <v>261</v>
      </c>
    </row>
    <row r="12" spans="1:10" ht="16.5" customHeight="1">
      <c r="A12" s="53">
        <v>5</v>
      </c>
      <c r="B12" s="62">
        <v>184</v>
      </c>
      <c r="C12" s="57" t="s">
        <v>465</v>
      </c>
      <c r="D12" s="58">
        <v>38594</v>
      </c>
      <c r="E12" s="57" t="s">
        <v>280</v>
      </c>
      <c r="F12" s="57" t="s">
        <v>342</v>
      </c>
      <c r="G12" s="57" t="s">
        <v>349</v>
      </c>
      <c r="H12" s="59">
        <v>2.7546296296296294E-3</v>
      </c>
      <c r="I12" s="151">
        <v>14</v>
      </c>
      <c r="J12" s="144" t="s">
        <v>261</v>
      </c>
    </row>
    <row r="13" spans="1:10" ht="16.5" customHeight="1">
      <c r="A13" s="53">
        <v>6</v>
      </c>
      <c r="B13" s="62">
        <v>44</v>
      </c>
      <c r="C13" s="57" t="s">
        <v>466</v>
      </c>
      <c r="D13" s="58">
        <v>38909</v>
      </c>
      <c r="E13" s="57" t="s">
        <v>66</v>
      </c>
      <c r="F13" s="57" t="s">
        <v>67</v>
      </c>
      <c r="G13" s="57" t="s">
        <v>331</v>
      </c>
      <c r="H13" s="59">
        <v>2.7893518518518519E-3</v>
      </c>
      <c r="I13" s="151">
        <v>13</v>
      </c>
      <c r="J13" s="144" t="s">
        <v>264</v>
      </c>
    </row>
    <row r="14" spans="1:10" ht="16.5" customHeight="1">
      <c r="A14" s="53">
        <v>7</v>
      </c>
      <c r="B14" s="62">
        <v>16</v>
      </c>
      <c r="C14" s="57" t="s">
        <v>467</v>
      </c>
      <c r="D14" s="58">
        <v>39001</v>
      </c>
      <c r="E14" s="57" t="s">
        <v>327</v>
      </c>
      <c r="F14" s="57" t="s">
        <v>73</v>
      </c>
      <c r="G14" s="57" t="s">
        <v>74</v>
      </c>
      <c r="H14" s="59">
        <v>2.8240740740740739E-3</v>
      </c>
      <c r="I14" s="151">
        <v>12</v>
      </c>
      <c r="J14" s="144" t="s">
        <v>264</v>
      </c>
    </row>
    <row r="15" spans="1:10" ht="16.5" customHeight="1">
      <c r="A15" s="53">
        <v>8</v>
      </c>
      <c r="B15" s="62">
        <v>284</v>
      </c>
      <c r="C15" s="57" t="s">
        <v>468</v>
      </c>
      <c r="D15" s="58">
        <v>38378</v>
      </c>
      <c r="E15" s="57" t="s">
        <v>289</v>
      </c>
      <c r="F15" s="57" t="s">
        <v>196</v>
      </c>
      <c r="G15" s="57" t="s">
        <v>358</v>
      </c>
      <c r="H15" s="59">
        <v>2.8472222222222219E-3</v>
      </c>
      <c r="I15" s="151">
        <v>11</v>
      </c>
      <c r="J15" s="144" t="s">
        <v>264</v>
      </c>
    </row>
    <row r="16" spans="1:10" ht="16.5" customHeight="1">
      <c r="A16" s="53">
        <v>9</v>
      </c>
      <c r="B16" s="62">
        <v>45</v>
      </c>
      <c r="C16" s="57" t="s">
        <v>469</v>
      </c>
      <c r="D16" s="58">
        <v>38797</v>
      </c>
      <c r="E16" s="57" t="s">
        <v>66</v>
      </c>
      <c r="F16" s="57" t="s">
        <v>67</v>
      </c>
      <c r="G16" s="57" t="s">
        <v>331</v>
      </c>
      <c r="H16" s="59">
        <v>2.8587962962962963E-3</v>
      </c>
      <c r="I16" s="151">
        <v>10</v>
      </c>
      <c r="J16" s="144" t="s">
        <v>264</v>
      </c>
    </row>
    <row r="17" spans="1:10" ht="16.5" customHeight="1">
      <c r="A17" s="53">
        <v>10</v>
      </c>
      <c r="B17" s="64">
        <v>83</v>
      </c>
      <c r="C17" s="57" t="s">
        <v>470</v>
      </c>
      <c r="D17" s="58">
        <v>38909</v>
      </c>
      <c r="E17" s="57" t="s">
        <v>100</v>
      </c>
      <c r="F17" s="57" t="s">
        <v>42</v>
      </c>
      <c r="G17" s="57" t="s">
        <v>101</v>
      </c>
      <c r="H17" s="59">
        <v>2.8935185185185188E-3</v>
      </c>
      <c r="I17" s="151" t="s">
        <v>63</v>
      </c>
      <c r="J17" s="144" t="s">
        <v>264</v>
      </c>
    </row>
    <row r="18" spans="1:10" ht="16.5" customHeight="1">
      <c r="A18" s="53">
        <v>11</v>
      </c>
      <c r="B18" s="62">
        <v>21</v>
      </c>
      <c r="C18" s="57" t="s">
        <v>471</v>
      </c>
      <c r="D18" s="58">
        <v>39003</v>
      </c>
      <c r="E18" s="57" t="s">
        <v>327</v>
      </c>
      <c r="F18" s="57" t="s">
        <v>73</v>
      </c>
      <c r="G18" s="57" t="s">
        <v>74</v>
      </c>
      <c r="H18" s="59">
        <v>2.9166666666666668E-3</v>
      </c>
      <c r="I18" s="151">
        <v>9</v>
      </c>
      <c r="J18" s="144" t="s">
        <v>264</v>
      </c>
    </row>
    <row r="19" spans="1:10" ht="16.5" customHeight="1">
      <c r="A19" s="53">
        <v>12</v>
      </c>
      <c r="B19" s="64">
        <v>32</v>
      </c>
      <c r="C19" s="57" t="s">
        <v>472</v>
      </c>
      <c r="D19" s="58">
        <v>38421</v>
      </c>
      <c r="E19" s="57" t="s">
        <v>58</v>
      </c>
      <c r="F19" s="57" t="s">
        <v>59</v>
      </c>
      <c r="G19" s="57" t="s">
        <v>60</v>
      </c>
      <c r="H19" s="59">
        <v>2.9513888888888888E-3</v>
      </c>
      <c r="I19" s="151">
        <v>8</v>
      </c>
      <c r="J19" s="144" t="s">
        <v>264</v>
      </c>
    </row>
    <row r="20" spans="1:10" ht="16.5" customHeight="1">
      <c r="A20" s="53">
        <v>13</v>
      </c>
      <c r="B20" s="62">
        <v>109</v>
      </c>
      <c r="C20" s="57" t="s">
        <v>473</v>
      </c>
      <c r="D20" s="58">
        <v>38942</v>
      </c>
      <c r="E20" s="57" t="s">
        <v>108</v>
      </c>
      <c r="F20" s="57" t="s">
        <v>105</v>
      </c>
      <c r="G20" s="57" t="s">
        <v>106</v>
      </c>
      <c r="H20" s="59">
        <v>2.9513888888888888E-3</v>
      </c>
      <c r="I20" s="151">
        <v>7</v>
      </c>
      <c r="J20" s="144" t="s">
        <v>264</v>
      </c>
    </row>
    <row r="21" spans="1:10" ht="16.5" customHeight="1">
      <c r="A21" s="53">
        <v>14</v>
      </c>
      <c r="B21" s="62">
        <v>30</v>
      </c>
      <c r="C21" s="57" t="s">
        <v>474</v>
      </c>
      <c r="D21" s="58">
        <v>38903</v>
      </c>
      <c r="E21" s="57" t="s">
        <v>72</v>
      </c>
      <c r="F21" s="57" t="s">
        <v>73</v>
      </c>
      <c r="G21" s="57" t="s">
        <v>74</v>
      </c>
      <c r="H21" s="59">
        <v>3.0208333333333333E-3</v>
      </c>
      <c r="I21" s="151" t="s">
        <v>63</v>
      </c>
      <c r="J21" s="144" t="s">
        <v>266</v>
      </c>
    </row>
    <row r="22" spans="1:10" ht="16.5" customHeight="1">
      <c r="A22" s="53">
        <v>15</v>
      </c>
      <c r="B22" s="62">
        <v>19</v>
      </c>
      <c r="C22" s="57" t="s">
        <v>475</v>
      </c>
      <c r="D22" s="58">
        <v>39035</v>
      </c>
      <c r="E22" s="57" t="s">
        <v>327</v>
      </c>
      <c r="F22" s="57" t="s">
        <v>73</v>
      </c>
      <c r="G22" s="57" t="s">
        <v>74</v>
      </c>
      <c r="H22" s="59">
        <v>3.0555555555555557E-3</v>
      </c>
      <c r="I22" s="151">
        <v>6</v>
      </c>
      <c r="J22" s="144" t="s">
        <v>266</v>
      </c>
    </row>
    <row r="23" spans="1:10" ht="16.5" customHeight="1">
      <c r="A23" s="53">
        <v>16</v>
      </c>
      <c r="B23" s="62">
        <v>182</v>
      </c>
      <c r="C23" s="57" t="s">
        <v>476</v>
      </c>
      <c r="D23" s="58">
        <v>39063</v>
      </c>
      <c r="E23" s="57" t="s">
        <v>346</v>
      </c>
      <c r="F23" s="57" t="s">
        <v>342</v>
      </c>
      <c r="G23" s="57" t="s">
        <v>347</v>
      </c>
      <c r="H23" s="59">
        <v>3.1712962962962958E-3</v>
      </c>
      <c r="I23" s="151">
        <v>5</v>
      </c>
      <c r="J23" s="144" t="s">
        <v>266</v>
      </c>
    </row>
    <row r="24" spans="1:10" ht="16.5" customHeight="1">
      <c r="A24" s="53">
        <v>17</v>
      </c>
      <c r="B24" s="65">
        <v>25</v>
      </c>
      <c r="C24" s="57" t="s">
        <v>477</v>
      </c>
      <c r="D24" s="58">
        <v>38486</v>
      </c>
      <c r="E24" s="57" t="s">
        <v>72</v>
      </c>
      <c r="F24" s="57" t="s">
        <v>73</v>
      </c>
      <c r="G24" s="57" t="s">
        <v>74</v>
      </c>
      <c r="H24" s="59">
        <v>3.3101851851851851E-3</v>
      </c>
      <c r="I24" s="60" t="s">
        <v>63</v>
      </c>
      <c r="J24" s="143" t="s">
        <v>33</v>
      </c>
    </row>
    <row r="25" spans="1:10" ht="16.5" customHeight="1">
      <c r="A25" s="53">
        <v>18</v>
      </c>
      <c r="B25" s="95">
        <v>248</v>
      </c>
      <c r="C25" s="57" t="s">
        <v>478</v>
      </c>
      <c r="D25" s="58">
        <v>39078</v>
      </c>
      <c r="E25" s="57" t="s">
        <v>202</v>
      </c>
      <c r="F25" s="57" t="s">
        <v>203</v>
      </c>
      <c r="G25" s="57" t="s">
        <v>204</v>
      </c>
      <c r="H25" s="59">
        <v>3.425925925925926E-3</v>
      </c>
      <c r="I25" s="60">
        <v>4</v>
      </c>
      <c r="J25" s="53" t="s">
        <v>33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3"/>
  <sheetViews>
    <sheetView workbookViewId="0">
      <selection activeCell="B5" sqref="B5"/>
    </sheetView>
  </sheetViews>
  <sheetFormatPr defaultColWidth="15.109375" defaultRowHeight="15" customHeight="1"/>
  <cols>
    <col min="1" max="1" width="5" customWidth="1"/>
    <col min="2" max="2" width="6.21875" customWidth="1"/>
    <col min="3" max="3" width="19.21875" customWidth="1"/>
    <col min="4" max="4" width="11.44140625" customWidth="1"/>
    <col min="5" max="5" width="21.33203125" customWidth="1"/>
    <col min="6" max="6" width="21.88671875" customWidth="1"/>
    <col min="7" max="7" width="18.33203125" customWidth="1"/>
    <col min="8" max="8" width="7.77734375" customWidth="1"/>
    <col min="9" max="9" width="6.44140625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21" customHeight="1">
      <c r="A3" s="88">
        <v>13</v>
      </c>
      <c r="B3" s="30" t="s">
        <v>30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33" t="s">
        <v>273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3.5" customHeight="1">
      <c r="A5" s="28"/>
      <c r="B5" s="34"/>
      <c r="C5" s="38"/>
      <c r="D5" s="39"/>
      <c r="E5" s="40"/>
      <c r="F5" s="28"/>
      <c r="G5" s="28"/>
      <c r="H5" s="27"/>
      <c r="I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43"/>
    </row>
    <row r="7" spans="1:10" ht="13.5" customHeight="1">
      <c r="A7" s="170" t="s">
        <v>5</v>
      </c>
      <c r="B7" s="89" t="s">
        <v>15</v>
      </c>
      <c r="C7" s="90" t="s">
        <v>21</v>
      </c>
      <c r="D7" s="91" t="s">
        <v>22</v>
      </c>
      <c r="E7" s="92" t="s">
        <v>23</v>
      </c>
      <c r="F7" s="92" t="s">
        <v>24</v>
      </c>
      <c r="G7" s="92" t="s">
        <v>26</v>
      </c>
      <c r="H7" s="93" t="s">
        <v>27</v>
      </c>
      <c r="I7" s="94" t="s">
        <v>7</v>
      </c>
      <c r="J7" s="159" t="s">
        <v>28</v>
      </c>
    </row>
    <row r="8" spans="1:10" ht="16.5" customHeight="1">
      <c r="A8" s="53">
        <v>1</v>
      </c>
      <c r="B8" s="73">
        <v>55</v>
      </c>
      <c r="C8" s="57" t="s">
        <v>479</v>
      </c>
      <c r="D8" s="58">
        <v>39061</v>
      </c>
      <c r="E8" s="57" t="s">
        <v>52</v>
      </c>
      <c r="F8" s="57" t="s">
        <v>53</v>
      </c>
      <c r="G8" s="57" t="s">
        <v>54</v>
      </c>
      <c r="H8" s="59">
        <v>3.7731481481481483E-3</v>
      </c>
      <c r="I8" s="151">
        <v>21</v>
      </c>
      <c r="J8" s="144" t="s">
        <v>258</v>
      </c>
    </row>
    <row r="9" spans="1:10" ht="16.8" customHeight="1">
      <c r="A9" s="53">
        <v>2</v>
      </c>
      <c r="B9" s="62">
        <v>181</v>
      </c>
      <c r="C9" s="57" t="s">
        <v>480</v>
      </c>
      <c r="D9" s="58">
        <v>38686</v>
      </c>
      <c r="E9" s="57" t="s">
        <v>344</v>
      </c>
      <c r="F9" s="57" t="s">
        <v>342</v>
      </c>
      <c r="G9" s="57" t="s">
        <v>345</v>
      </c>
      <c r="H9" s="59">
        <v>3.9699074074074072E-3</v>
      </c>
      <c r="I9" s="151">
        <v>19</v>
      </c>
      <c r="J9" s="144" t="s">
        <v>258</v>
      </c>
    </row>
    <row r="10" spans="1:10" ht="16.5" customHeight="1">
      <c r="A10" s="53">
        <v>3</v>
      </c>
      <c r="B10" s="64">
        <v>108</v>
      </c>
      <c r="C10" s="57" t="s">
        <v>481</v>
      </c>
      <c r="D10" s="58">
        <v>38908</v>
      </c>
      <c r="E10" s="57" t="s">
        <v>108</v>
      </c>
      <c r="F10" s="57" t="s">
        <v>105</v>
      </c>
      <c r="G10" s="57" t="s">
        <v>106</v>
      </c>
      <c r="H10" s="59">
        <v>4.108796296296297E-3</v>
      </c>
      <c r="I10" s="151">
        <v>17</v>
      </c>
      <c r="J10" s="144" t="s">
        <v>261</v>
      </c>
    </row>
    <row r="11" spans="1:10" ht="16.5" customHeight="1">
      <c r="A11" s="53">
        <v>4</v>
      </c>
      <c r="B11" s="62">
        <v>212</v>
      </c>
      <c r="C11" s="57" t="s">
        <v>482</v>
      </c>
      <c r="D11" s="58">
        <v>38897</v>
      </c>
      <c r="E11" s="57" t="s">
        <v>62</v>
      </c>
      <c r="F11" s="57" t="s">
        <v>36</v>
      </c>
      <c r="G11" s="57" t="s">
        <v>179</v>
      </c>
      <c r="H11" s="59">
        <v>4.2013888888888891E-3</v>
      </c>
      <c r="I11" s="151" t="s">
        <v>63</v>
      </c>
      <c r="J11" s="144" t="s">
        <v>261</v>
      </c>
    </row>
    <row r="12" spans="1:10" ht="16.5" customHeight="1">
      <c r="A12" s="53">
        <v>5</v>
      </c>
      <c r="B12" s="62">
        <v>160</v>
      </c>
      <c r="C12" s="57" t="s">
        <v>483</v>
      </c>
      <c r="D12" s="58">
        <v>39004</v>
      </c>
      <c r="E12" s="57" t="s">
        <v>48</v>
      </c>
      <c r="F12" s="57" t="s">
        <v>49</v>
      </c>
      <c r="G12" s="57" t="s">
        <v>182</v>
      </c>
      <c r="H12" s="59">
        <v>4.2824074074074075E-3</v>
      </c>
      <c r="I12" s="151">
        <v>15</v>
      </c>
      <c r="J12" s="144" t="s">
        <v>261</v>
      </c>
    </row>
    <row r="13" spans="1:10" ht="16.5" customHeight="1">
      <c r="A13" s="53">
        <v>6</v>
      </c>
      <c r="B13" s="64">
        <v>37</v>
      </c>
      <c r="C13" s="57" t="s">
        <v>484</v>
      </c>
      <c r="D13" s="58">
        <v>38470</v>
      </c>
      <c r="E13" s="57" t="s">
        <v>58</v>
      </c>
      <c r="F13" s="57" t="s">
        <v>59</v>
      </c>
      <c r="G13" s="57" t="s">
        <v>328</v>
      </c>
      <c r="H13" s="59">
        <v>4.7337962962962958E-3</v>
      </c>
      <c r="I13" s="151">
        <v>14</v>
      </c>
      <c r="J13" s="144" t="s">
        <v>264</v>
      </c>
    </row>
    <row r="14" spans="1:10" ht="16.5" customHeight="1">
      <c r="A14" s="53">
        <v>7</v>
      </c>
      <c r="B14" s="62">
        <v>3</v>
      </c>
      <c r="C14" s="57" t="s">
        <v>485</v>
      </c>
      <c r="D14" s="58">
        <v>38903</v>
      </c>
      <c r="E14" s="57" t="s">
        <v>322</v>
      </c>
      <c r="F14" s="57" t="s">
        <v>73</v>
      </c>
      <c r="G14" s="57" t="s">
        <v>74</v>
      </c>
      <c r="H14" s="59">
        <v>4.8379629629629632E-3</v>
      </c>
      <c r="I14" s="151">
        <v>13</v>
      </c>
      <c r="J14" s="144" t="s">
        <v>266</v>
      </c>
    </row>
    <row r="15" spans="1:10" ht="16.5" customHeight="1">
      <c r="A15" s="53">
        <v>8</v>
      </c>
      <c r="B15" s="64">
        <v>185</v>
      </c>
      <c r="C15" s="57" t="s">
        <v>486</v>
      </c>
      <c r="D15" s="58">
        <v>38705</v>
      </c>
      <c r="E15" s="57" t="s">
        <v>280</v>
      </c>
      <c r="F15" s="57" t="s">
        <v>342</v>
      </c>
      <c r="G15" s="57" t="s">
        <v>349</v>
      </c>
      <c r="H15" s="59">
        <v>4.9305555555555552E-3</v>
      </c>
      <c r="I15" s="151">
        <v>12</v>
      </c>
      <c r="J15" s="144" t="s">
        <v>266</v>
      </c>
    </row>
    <row r="16" spans="1:10" ht="16.5" customHeight="1">
      <c r="A16" s="53">
        <v>9</v>
      </c>
      <c r="B16" s="64">
        <v>128</v>
      </c>
      <c r="C16" s="57" t="s">
        <v>487</v>
      </c>
      <c r="D16" s="58">
        <v>38539</v>
      </c>
      <c r="E16" s="57" t="s">
        <v>117</v>
      </c>
      <c r="F16" s="57">
        <v>0</v>
      </c>
      <c r="G16" s="57" t="s">
        <v>338</v>
      </c>
      <c r="H16" s="59">
        <v>4.9884259259259265E-3</v>
      </c>
      <c r="I16" s="60">
        <v>11</v>
      </c>
      <c r="J16" s="143" t="s">
        <v>33</v>
      </c>
    </row>
    <row r="17" spans="1:10" ht="16.5" hidden="1" customHeight="1">
      <c r="A17" s="53">
        <v>10</v>
      </c>
      <c r="B17" s="64"/>
      <c r="C17" s="57" t="s">
        <v>33</v>
      </c>
      <c r="D17" s="58" t="s">
        <v>33</v>
      </c>
      <c r="E17" s="57" t="s">
        <v>33</v>
      </c>
      <c r="F17" s="57" t="s">
        <v>33</v>
      </c>
      <c r="G17" s="57" t="s">
        <v>33</v>
      </c>
      <c r="H17" s="59" t="s">
        <v>33</v>
      </c>
      <c r="I17" s="60"/>
      <c r="J17" s="53" t="s">
        <v>33</v>
      </c>
    </row>
    <row r="18" spans="1:10" ht="16.5" hidden="1" customHeight="1">
      <c r="A18" s="60">
        <v>11</v>
      </c>
      <c r="B18" s="77"/>
      <c r="C18" s="57" t="s">
        <v>33</v>
      </c>
      <c r="D18" s="58" t="s">
        <v>33</v>
      </c>
      <c r="E18" s="57" t="s">
        <v>33</v>
      </c>
      <c r="F18" s="57" t="s">
        <v>33</v>
      </c>
      <c r="G18" s="57" t="s">
        <v>33</v>
      </c>
      <c r="H18" s="59" t="s">
        <v>33</v>
      </c>
      <c r="I18" s="60"/>
      <c r="J18" s="53" t="s">
        <v>33</v>
      </c>
    </row>
    <row r="19" spans="1:10" ht="16.5" hidden="1" customHeight="1">
      <c r="A19" s="53"/>
      <c r="B19" s="77"/>
      <c r="C19" s="57" t="s">
        <v>33</v>
      </c>
      <c r="D19" s="58" t="s">
        <v>33</v>
      </c>
      <c r="E19" s="57" t="s">
        <v>33</v>
      </c>
      <c r="F19" s="57" t="s">
        <v>33</v>
      </c>
      <c r="G19" s="57" t="s">
        <v>33</v>
      </c>
      <c r="H19" s="59" t="s">
        <v>33</v>
      </c>
      <c r="I19" s="60"/>
      <c r="J19" s="53" t="s">
        <v>33</v>
      </c>
    </row>
    <row r="20" spans="1:10" ht="16.5" hidden="1" customHeight="1">
      <c r="A20" s="53"/>
      <c r="B20" s="77"/>
      <c r="C20" s="57" t="s">
        <v>33</v>
      </c>
      <c r="D20" s="58" t="s">
        <v>33</v>
      </c>
      <c r="E20" s="57" t="s">
        <v>33</v>
      </c>
      <c r="F20" s="57" t="s">
        <v>33</v>
      </c>
      <c r="G20" s="57" t="s">
        <v>33</v>
      </c>
      <c r="H20" s="59" t="s">
        <v>33</v>
      </c>
      <c r="I20" s="60"/>
      <c r="J20" s="53" t="s">
        <v>33</v>
      </c>
    </row>
    <row r="21" spans="1:10" ht="16.5" hidden="1" customHeight="1">
      <c r="A21" s="53"/>
      <c r="B21" s="77"/>
      <c r="C21" s="57" t="s">
        <v>33</v>
      </c>
      <c r="D21" s="58" t="s">
        <v>33</v>
      </c>
      <c r="E21" s="57" t="s">
        <v>33</v>
      </c>
      <c r="F21" s="57" t="s">
        <v>33</v>
      </c>
      <c r="G21" s="57" t="s">
        <v>33</v>
      </c>
      <c r="H21" s="59" t="s">
        <v>33</v>
      </c>
      <c r="I21" s="60"/>
      <c r="J21" s="53" t="s">
        <v>33</v>
      </c>
    </row>
    <row r="22" spans="1:10" ht="16.5" hidden="1" customHeight="1">
      <c r="A22" s="53"/>
      <c r="B22" s="77"/>
      <c r="C22" s="57" t="s">
        <v>33</v>
      </c>
      <c r="D22" s="58" t="s">
        <v>33</v>
      </c>
      <c r="E22" s="57" t="s">
        <v>33</v>
      </c>
      <c r="F22" s="57" t="s">
        <v>33</v>
      </c>
      <c r="G22" s="57" t="s">
        <v>33</v>
      </c>
      <c r="H22" s="59" t="s">
        <v>33</v>
      </c>
      <c r="I22" s="60"/>
      <c r="J22" s="53" t="s">
        <v>33</v>
      </c>
    </row>
    <row r="23" spans="1:10" ht="16.5" hidden="1" customHeight="1">
      <c r="A23" s="53"/>
      <c r="B23" s="77"/>
      <c r="C23" s="57" t="s">
        <v>33</v>
      </c>
      <c r="D23" s="58" t="s">
        <v>33</v>
      </c>
      <c r="E23" s="57" t="s">
        <v>33</v>
      </c>
      <c r="F23" s="57" t="s">
        <v>33</v>
      </c>
      <c r="G23" s="57" t="s">
        <v>33</v>
      </c>
      <c r="H23" s="60"/>
      <c r="I23" s="60"/>
      <c r="J23" s="53" t="s">
        <v>33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3.2"/>
  <cols>
    <col min="1" max="1" width="5.44140625" style="189" customWidth="1"/>
    <col min="2" max="2" width="17.21875" style="189" customWidth="1"/>
    <col min="3" max="3" width="11.109375" style="189" bestFit="1" customWidth="1"/>
    <col min="4" max="4" width="6.88671875" style="189" bestFit="1" customWidth="1"/>
    <col min="5" max="5" width="5.109375" style="189" customWidth="1"/>
    <col min="6" max="6" width="12.77734375" style="189" customWidth="1"/>
    <col min="7" max="7" width="14" style="189" bestFit="1" customWidth="1"/>
    <col min="8" max="8" width="13.33203125" style="189" bestFit="1" customWidth="1"/>
    <col min="9" max="9" width="23.21875" style="189" customWidth="1"/>
    <col min="10" max="16384" width="8.88671875" style="189"/>
  </cols>
  <sheetData>
    <row r="1" spans="1:9" ht="18">
      <c r="A1" s="184">
        <v>1</v>
      </c>
      <c r="B1" s="185" t="s">
        <v>0</v>
      </c>
      <c r="C1" s="186"/>
      <c r="D1" s="186"/>
      <c r="E1" s="186"/>
      <c r="F1" s="186"/>
      <c r="G1" s="186"/>
      <c r="H1" s="187"/>
      <c r="I1" s="188"/>
    </row>
    <row r="2" spans="1:9" ht="18">
      <c r="A2" s="190"/>
      <c r="B2" s="233" t="s">
        <v>1</v>
      </c>
      <c r="C2" s="233"/>
      <c r="D2" s="233"/>
      <c r="E2" s="233"/>
      <c r="F2" s="233"/>
      <c r="G2" s="233"/>
      <c r="H2" s="187"/>
      <c r="I2" s="188"/>
    </row>
    <row r="3" spans="1:9" ht="17.25" customHeight="1">
      <c r="A3" s="190"/>
      <c r="B3" s="187"/>
      <c r="C3" s="187"/>
      <c r="D3" s="191"/>
      <c r="E3" s="191"/>
      <c r="F3" s="191"/>
      <c r="G3" s="187"/>
      <c r="H3" s="187"/>
      <c r="I3" s="188"/>
    </row>
    <row r="4" spans="1:9" ht="16.5" customHeight="1">
      <c r="A4" s="192" t="s">
        <v>30</v>
      </c>
      <c r="B4" s="193" t="s">
        <v>515</v>
      </c>
      <c r="C4" s="193"/>
      <c r="D4" s="193"/>
      <c r="E4" s="193"/>
      <c r="F4" s="193"/>
      <c r="G4" s="193"/>
      <c r="H4" s="193"/>
      <c r="I4" s="194"/>
    </row>
    <row r="5" spans="1:9" ht="18.75" customHeight="1">
      <c r="A5" s="195"/>
      <c r="B5" s="196"/>
      <c r="C5" s="196"/>
      <c r="D5" s="196"/>
      <c r="E5" s="196"/>
      <c r="F5" s="196"/>
      <c r="G5" s="196"/>
      <c r="H5" s="196"/>
      <c r="I5" s="197"/>
    </row>
    <row r="6" spans="1:9" ht="16.2" thickBot="1">
      <c r="A6" s="198" t="s">
        <v>5</v>
      </c>
      <c r="B6" s="199" t="s">
        <v>6</v>
      </c>
      <c r="C6" s="200" t="s">
        <v>27</v>
      </c>
      <c r="D6" s="198" t="s">
        <v>516</v>
      </c>
      <c r="E6" s="201" t="s">
        <v>517</v>
      </c>
      <c r="F6" s="201" t="s">
        <v>518</v>
      </c>
      <c r="G6" s="199" t="s">
        <v>519</v>
      </c>
      <c r="H6" s="200" t="s">
        <v>520</v>
      </c>
      <c r="I6" s="202" t="s">
        <v>26</v>
      </c>
    </row>
    <row r="7" spans="1:9" ht="15.6">
      <c r="A7" s="221">
        <v>1</v>
      </c>
      <c r="B7" s="225" t="s">
        <v>532</v>
      </c>
      <c r="C7" s="228" t="s">
        <v>533</v>
      </c>
      <c r="D7" s="231">
        <v>21</v>
      </c>
      <c r="E7" s="203">
        <v>231</v>
      </c>
      <c r="F7" s="215" t="s">
        <v>536</v>
      </c>
      <c r="G7" s="204" t="s">
        <v>537</v>
      </c>
      <c r="H7" s="205">
        <v>38389</v>
      </c>
      <c r="I7" s="206" t="s">
        <v>125</v>
      </c>
    </row>
    <row r="8" spans="1:9" ht="15.6">
      <c r="A8" s="222"/>
      <c r="B8" s="234"/>
      <c r="C8" s="234"/>
      <c r="D8" s="234"/>
      <c r="E8" s="207">
        <v>208</v>
      </c>
      <c r="F8" s="216" t="s">
        <v>538</v>
      </c>
      <c r="G8" s="208" t="s">
        <v>539</v>
      </c>
      <c r="H8" s="209">
        <v>39900</v>
      </c>
      <c r="I8" s="210" t="s">
        <v>37</v>
      </c>
    </row>
    <row r="9" spans="1:9" ht="15.6">
      <c r="A9" s="222"/>
      <c r="B9" s="234"/>
      <c r="C9" s="234"/>
      <c r="D9" s="234"/>
      <c r="E9" s="207">
        <v>239</v>
      </c>
      <c r="F9" s="216" t="s">
        <v>540</v>
      </c>
      <c r="G9" s="208" t="s">
        <v>541</v>
      </c>
      <c r="H9" s="209">
        <v>39232</v>
      </c>
      <c r="I9" s="210" t="s">
        <v>125</v>
      </c>
    </row>
    <row r="10" spans="1:9" ht="15.6">
      <c r="A10" s="222"/>
      <c r="B10" s="234"/>
      <c r="C10" s="234"/>
      <c r="D10" s="234"/>
      <c r="E10" s="207">
        <v>234</v>
      </c>
      <c r="F10" s="216" t="s">
        <v>542</v>
      </c>
      <c r="G10" s="208" t="s">
        <v>543</v>
      </c>
      <c r="H10" s="209">
        <v>39758</v>
      </c>
      <c r="I10" s="210" t="s">
        <v>125</v>
      </c>
    </row>
    <row r="11" spans="1:9" ht="15.6">
      <c r="A11" s="222"/>
      <c r="B11" s="234"/>
      <c r="C11" s="234"/>
      <c r="D11" s="234"/>
      <c r="E11" s="207">
        <v>205</v>
      </c>
      <c r="F11" s="216" t="s">
        <v>544</v>
      </c>
      <c r="G11" s="208" t="s">
        <v>545</v>
      </c>
      <c r="H11" s="209">
        <v>38790</v>
      </c>
      <c r="I11" s="210" t="s">
        <v>37</v>
      </c>
    </row>
    <row r="12" spans="1:9" ht="16.2" thickBot="1">
      <c r="A12" s="223"/>
      <c r="B12" s="235"/>
      <c r="C12" s="235"/>
      <c r="D12" s="235"/>
      <c r="E12" s="211">
        <v>207</v>
      </c>
      <c r="F12" s="217" t="s">
        <v>546</v>
      </c>
      <c r="G12" s="212" t="s">
        <v>547</v>
      </c>
      <c r="H12" s="213">
        <v>39209</v>
      </c>
      <c r="I12" s="214" t="s">
        <v>37</v>
      </c>
    </row>
    <row r="13" spans="1:9" ht="15.6">
      <c r="A13" s="221">
        <v>2</v>
      </c>
      <c r="B13" s="225" t="s">
        <v>289</v>
      </c>
      <c r="C13" s="228" t="s">
        <v>534</v>
      </c>
      <c r="D13" s="231">
        <v>19</v>
      </c>
      <c r="E13" s="203">
        <v>282</v>
      </c>
      <c r="F13" s="215" t="s">
        <v>525</v>
      </c>
      <c r="G13" s="204" t="s">
        <v>522</v>
      </c>
      <c r="H13" s="205">
        <v>38952</v>
      </c>
      <c r="I13" s="206" t="s">
        <v>358</v>
      </c>
    </row>
    <row r="14" spans="1:9" ht="15.6">
      <c r="A14" s="222"/>
      <c r="B14" s="234"/>
      <c r="C14" s="234"/>
      <c r="D14" s="234"/>
      <c r="E14" s="207">
        <v>276</v>
      </c>
      <c r="F14" s="216" t="s">
        <v>526</v>
      </c>
      <c r="G14" s="208" t="s">
        <v>527</v>
      </c>
      <c r="H14" s="209">
        <v>39476</v>
      </c>
      <c r="I14" s="210" t="s">
        <v>358</v>
      </c>
    </row>
    <row r="15" spans="1:9" ht="15.6">
      <c r="A15" s="222"/>
      <c r="B15" s="234"/>
      <c r="C15" s="234"/>
      <c r="D15" s="234"/>
      <c r="E15" s="207">
        <v>279</v>
      </c>
      <c r="F15" s="216" t="s">
        <v>521</v>
      </c>
      <c r="G15" s="208" t="s">
        <v>528</v>
      </c>
      <c r="H15" s="209">
        <v>39231</v>
      </c>
      <c r="I15" s="210" t="s">
        <v>358</v>
      </c>
    </row>
    <row r="16" spans="1:9" ht="15.6">
      <c r="A16" s="222"/>
      <c r="B16" s="234"/>
      <c r="C16" s="234"/>
      <c r="D16" s="234"/>
      <c r="E16" s="207">
        <v>284</v>
      </c>
      <c r="F16" s="216" t="s">
        <v>523</v>
      </c>
      <c r="G16" s="208" t="s">
        <v>524</v>
      </c>
      <c r="H16" s="209">
        <v>38378</v>
      </c>
      <c r="I16" s="210" t="s">
        <v>358</v>
      </c>
    </row>
    <row r="17" spans="1:9" ht="15.6">
      <c r="A17" s="222"/>
      <c r="B17" s="234"/>
      <c r="C17" s="234"/>
      <c r="D17" s="234"/>
      <c r="E17" s="207">
        <v>271</v>
      </c>
      <c r="F17" s="216" t="s">
        <v>548</v>
      </c>
      <c r="G17" s="208" t="s">
        <v>549</v>
      </c>
      <c r="H17" s="209">
        <v>40076</v>
      </c>
      <c r="I17" s="210" t="s">
        <v>356</v>
      </c>
    </row>
    <row r="18" spans="1:9" ht="16.2" thickBot="1">
      <c r="A18" s="223"/>
      <c r="B18" s="235"/>
      <c r="C18" s="235"/>
      <c r="D18" s="235"/>
      <c r="E18" s="211">
        <v>277</v>
      </c>
      <c r="F18" s="217" t="s">
        <v>529</v>
      </c>
      <c r="G18" s="212" t="s">
        <v>530</v>
      </c>
      <c r="H18" s="213">
        <v>39792</v>
      </c>
      <c r="I18" s="214" t="s">
        <v>356</v>
      </c>
    </row>
    <row r="19" spans="1:9" ht="15.75" customHeight="1">
      <c r="A19" s="221">
        <v>3</v>
      </c>
      <c r="B19" s="224" t="s">
        <v>48</v>
      </c>
      <c r="C19" s="227" t="s">
        <v>535</v>
      </c>
      <c r="D19" s="230">
        <v>17</v>
      </c>
      <c r="E19" s="203">
        <v>156</v>
      </c>
      <c r="F19" s="215" t="s">
        <v>550</v>
      </c>
      <c r="G19" s="204" t="s">
        <v>551</v>
      </c>
      <c r="H19" s="205">
        <v>38477</v>
      </c>
      <c r="I19" s="206" t="s">
        <v>50</v>
      </c>
    </row>
    <row r="20" spans="1:9" ht="15.6">
      <c r="A20" s="222"/>
      <c r="B20" s="225"/>
      <c r="C20" s="228"/>
      <c r="D20" s="231"/>
      <c r="E20" s="207">
        <v>160</v>
      </c>
      <c r="F20" s="216" t="s">
        <v>552</v>
      </c>
      <c r="G20" s="208" t="s">
        <v>553</v>
      </c>
      <c r="H20" s="209">
        <v>39004</v>
      </c>
      <c r="I20" s="210" t="s">
        <v>182</v>
      </c>
    </row>
    <row r="21" spans="1:9" ht="15.6">
      <c r="A21" s="222"/>
      <c r="B21" s="225"/>
      <c r="C21" s="228"/>
      <c r="D21" s="231"/>
      <c r="E21" s="207">
        <v>153</v>
      </c>
      <c r="F21" s="216" t="s">
        <v>531</v>
      </c>
      <c r="G21" s="208" t="s">
        <v>554</v>
      </c>
      <c r="H21" s="209">
        <v>39132</v>
      </c>
      <c r="I21" s="210" t="s">
        <v>50</v>
      </c>
    </row>
    <row r="22" spans="1:9" ht="15.6">
      <c r="A22" s="222"/>
      <c r="B22" s="225"/>
      <c r="C22" s="228"/>
      <c r="D22" s="231"/>
      <c r="E22" s="207">
        <v>158</v>
      </c>
      <c r="F22" s="216" t="s">
        <v>555</v>
      </c>
      <c r="G22" s="208" t="s">
        <v>556</v>
      </c>
      <c r="H22" s="209">
        <v>40337</v>
      </c>
      <c r="I22" s="210" t="s">
        <v>50</v>
      </c>
    </row>
    <row r="23" spans="1:9" ht="15.6">
      <c r="A23" s="222"/>
      <c r="B23" s="225"/>
      <c r="C23" s="228"/>
      <c r="D23" s="231"/>
      <c r="E23" s="207">
        <v>154</v>
      </c>
      <c r="F23" s="216" t="s">
        <v>557</v>
      </c>
      <c r="G23" s="208" t="s">
        <v>558</v>
      </c>
      <c r="H23" s="209">
        <v>39140</v>
      </c>
      <c r="I23" s="210" t="s">
        <v>50</v>
      </c>
    </row>
    <row r="24" spans="1:9" ht="16.2" thickBot="1">
      <c r="A24" s="223"/>
      <c r="B24" s="226"/>
      <c r="C24" s="229"/>
      <c r="D24" s="232"/>
      <c r="E24" s="211">
        <v>151</v>
      </c>
      <c r="F24" s="217" t="s">
        <v>559</v>
      </c>
      <c r="G24" s="212" t="s">
        <v>560</v>
      </c>
      <c r="H24" s="213">
        <v>40032</v>
      </c>
      <c r="I24" s="214" t="s">
        <v>50</v>
      </c>
    </row>
  </sheetData>
  <mergeCells count="13">
    <mergeCell ref="A19:A24"/>
    <mergeCell ref="B19:B24"/>
    <mergeCell ref="C19:C24"/>
    <mergeCell ref="D19:D24"/>
    <mergeCell ref="B2:G2"/>
    <mergeCell ref="A7:A12"/>
    <mergeCell ref="B7:B12"/>
    <mergeCell ref="C7:C12"/>
    <mergeCell ref="D7:D12"/>
    <mergeCell ref="A13:A18"/>
    <mergeCell ref="B13:B18"/>
    <mergeCell ref="C13:C18"/>
    <mergeCell ref="D13:D18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8"/>
  <sheetViews>
    <sheetView workbookViewId="0">
      <selection activeCell="A7" sqref="A7"/>
    </sheetView>
  </sheetViews>
  <sheetFormatPr defaultColWidth="15.109375" defaultRowHeight="15" customHeight="1"/>
  <cols>
    <col min="1" max="1" width="5" customWidth="1"/>
    <col min="2" max="2" width="6.21875" customWidth="1"/>
    <col min="3" max="3" width="21.33203125" customWidth="1"/>
    <col min="4" max="4" width="15.44140625" customWidth="1"/>
    <col min="5" max="5" width="15.77734375" customWidth="1"/>
    <col min="6" max="6" width="19.109375" customWidth="1"/>
    <col min="7" max="7" width="18.88671875" customWidth="1"/>
    <col min="8" max="8" width="7.77734375" customWidth="1"/>
    <col min="9" max="9" width="6.44140625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21" customHeight="1">
      <c r="A3" s="88">
        <v>14</v>
      </c>
      <c r="B3" s="30" t="s">
        <v>234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33" t="s">
        <v>274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3.5" customHeight="1">
      <c r="A5" s="28"/>
      <c r="B5" s="34"/>
      <c r="C5" s="38"/>
      <c r="D5" s="39"/>
      <c r="E5" s="40"/>
      <c r="F5" s="28"/>
      <c r="G5" s="28"/>
      <c r="H5" s="27"/>
      <c r="I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43"/>
    </row>
    <row r="7" spans="1:10" ht="13.5" customHeight="1">
      <c r="A7" s="170" t="s">
        <v>5</v>
      </c>
      <c r="B7" s="89" t="s">
        <v>15</v>
      </c>
      <c r="C7" s="90" t="s">
        <v>21</v>
      </c>
      <c r="D7" s="91" t="s">
        <v>22</v>
      </c>
      <c r="E7" s="92" t="s">
        <v>23</v>
      </c>
      <c r="F7" s="92" t="s">
        <v>24</v>
      </c>
      <c r="G7" s="92" t="s">
        <v>26</v>
      </c>
      <c r="H7" s="93" t="s">
        <v>27</v>
      </c>
      <c r="I7" s="94" t="s">
        <v>7</v>
      </c>
      <c r="J7" s="159" t="s">
        <v>28</v>
      </c>
    </row>
    <row r="8" spans="1:10" ht="16.5" customHeight="1">
      <c r="A8" s="53">
        <v>1</v>
      </c>
      <c r="B8" s="81">
        <v>4</v>
      </c>
      <c r="C8" s="57" t="s">
        <v>488</v>
      </c>
      <c r="D8" s="58">
        <v>38448</v>
      </c>
      <c r="E8" s="57" t="s">
        <v>322</v>
      </c>
      <c r="F8" s="57" t="s">
        <v>73</v>
      </c>
      <c r="G8" s="57" t="s">
        <v>323</v>
      </c>
      <c r="H8" s="59">
        <v>3.1597222222222222E-3</v>
      </c>
      <c r="I8" s="151">
        <v>21</v>
      </c>
      <c r="J8" s="144" t="s">
        <v>258</v>
      </c>
    </row>
    <row r="9" spans="1:10" ht="20.25" customHeight="1">
      <c r="A9" s="53">
        <v>2</v>
      </c>
      <c r="B9" s="64">
        <v>282</v>
      </c>
      <c r="C9" s="57" t="s">
        <v>489</v>
      </c>
      <c r="D9" s="58">
        <v>38952</v>
      </c>
      <c r="E9" s="57" t="s">
        <v>289</v>
      </c>
      <c r="F9" s="57" t="s">
        <v>196</v>
      </c>
      <c r="G9" s="57" t="s">
        <v>358</v>
      </c>
      <c r="H9" s="59">
        <v>3.2870370370370367E-3</v>
      </c>
      <c r="I9" s="151">
        <v>19</v>
      </c>
      <c r="J9" s="144" t="s">
        <v>258</v>
      </c>
    </row>
    <row r="10" spans="1:10" ht="16.5" customHeight="1">
      <c r="A10" s="53">
        <v>3</v>
      </c>
      <c r="B10" s="64">
        <v>5</v>
      </c>
      <c r="C10" s="57" t="s">
        <v>490</v>
      </c>
      <c r="D10" s="58">
        <v>38531</v>
      </c>
      <c r="E10" s="57" t="s">
        <v>322</v>
      </c>
      <c r="F10" s="57" t="s">
        <v>73</v>
      </c>
      <c r="G10" s="57" t="s">
        <v>324</v>
      </c>
      <c r="H10" s="59">
        <v>3.3333333333333335E-3</v>
      </c>
      <c r="I10" s="151">
        <v>17</v>
      </c>
      <c r="J10" s="144" t="s">
        <v>258</v>
      </c>
    </row>
    <row r="11" spans="1:10" ht="16.5" customHeight="1">
      <c r="A11" s="53">
        <v>4</v>
      </c>
      <c r="B11" s="62">
        <v>71</v>
      </c>
      <c r="C11" s="57" t="s">
        <v>491</v>
      </c>
      <c r="D11" s="58">
        <v>38802</v>
      </c>
      <c r="E11" s="57" t="s">
        <v>41</v>
      </c>
      <c r="F11" s="57" t="s">
        <v>42</v>
      </c>
      <c r="G11" s="57" t="s">
        <v>101</v>
      </c>
      <c r="H11" s="59">
        <v>3.4027777777777784E-3</v>
      </c>
      <c r="I11" s="151">
        <v>15</v>
      </c>
      <c r="J11" s="144" t="s">
        <v>258</v>
      </c>
    </row>
    <row r="12" spans="1:10" ht="16.5" customHeight="1">
      <c r="A12" s="53">
        <v>5</v>
      </c>
      <c r="B12" s="64">
        <v>156</v>
      </c>
      <c r="C12" s="57" t="s">
        <v>492</v>
      </c>
      <c r="D12" s="58">
        <v>38477</v>
      </c>
      <c r="E12" s="57" t="s">
        <v>48</v>
      </c>
      <c r="F12" s="57" t="s">
        <v>49</v>
      </c>
      <c r="G12" s="57" t="s">
        <v>50</v>
      </c>
      <c r="H12" s="59">
        <v>3.4606481481481485E-3</v>
      </c>
      <c r="I12" s="151">
        <v>14</v>
      </c>
      <c r="J12" s="144" t="s">
        <v>258</v>
      </c>
    </row>
    <row r="13" spans="1:10" ht="16.5" customHeight="1">
      <c r="A13" s="53">
        <v>6</v>
      </c>
      <c r="B13" s="64">
        <v>175</v>
      </c>
      <c r="C13" s="57" t="s">
        <v>493</v>
      </c>
      <c r="D13" s="58">
        <v>38814</v>
      </c>
      <c r="E13" s="57" t="s">
        <v>79</v>
      </c>
      <c r="F13" s="57" t="s">
        <v>80</v>
      </c>
      <c r="G13" s="57" t="s">
        <v>98</v>
      </c>
      <c r="H13" s="59">
        <v>3.483796296296296E-3</v>
      </c>
      <c r="I13" s="151">
        <v>13</v>
      </c>
      <c r="J13" s="144" t="s">
        <v>258</v>
      </c>
    </row>
    <row r="14" spans="1:10" ht="16.5" customHeight="1">
      <c r="A14" s="53">
        <v>7</v>
      </c>
      <c r="B14" s="64">
        <v>9</v>
      </c>
      <c r="C14" s="57" t="s">
        <v>494</v>
      </c>
      <c r="D14" s="58">
        <v>38795</v>
      </c>
      <c r="E14" s="57" t="s">
        <v>322</v>
      </c>
      <c r="F14" s="57" t="s">
        <v>73</v>
      </c>
      <c r="G14" s="57" t="s">
        <v>324</v>
      </c>
      <c r="H14" s="59">
        <v>3.4953703703703705E-3</v>
      </c>
      <c r="I14" s="151">
        <v>12</v>
      </c>
      <c r="J14" s="144" t="s">
        <v>258</v>
      </c>
    </row>
    <row r="15" spans="1:10" ht="16.5" customHeight="1">
      <c r="A15" s="53">
        <v>8</v>
      </c>
      <c r="B15" s="62">
        <v>143</v>
      </c>
      <c r="C15" s="57" t="s">
        <v>495</v>
      </c>
      <c r="D15" s="58">
        <v>38856</v>
      </c>
      <c r="E15" s="57" t="s">
        <v>87</v>
      </c>
      <c r="F15" s="57" t="s">
        <v>84</v>
      </c>
      <c r="G15" s="57" t="s">
        <v>95</v>
      </c>
      <c r="H15" s="59">
        <v>3.5416666666666665E-3</v>
      </c>
      <c r="I15" s="151">
        <v>11</v>
      </c>
      <c r="J15" s="144" t="s">
        <v>258</v>
      </c>
    </row>
    <row r="16" spans="1:10" ht="16.5" customHeight="1">
      <c r="A16" s="53">
        <v>9</v>
      </c>
      <c r="B16" s="64">
        <v>213</v>
      </c>
      <c r="C16" s="57" t="s">
        <v>496</v>
      </c>
      <c r="D16" s="58">
        <v>39020</v>
      </c>
      <c r="E16" s="57" t="s">
        <v>62</v>
      </c>
      <c r="F16" s="57" t="s">
        <v>36</v>
      </c>
      <c r="G16" s="57" t="s">
        <v>179</v>
      </c>
      <c r="H16" s="59">
        <v>3.6689814814814814E-3</v>
      </c>
      <c r="I16" s="151" t="s">
        <v>63</v>
      </c>
      <c r="J16" s="144" t="s">
        <v>261</v>
      </c>
    </row>
    <row r="17" spans="1:10" ht="16.5" customHeight="1">
      <c r="A17" s="53">
        <v>10</v>
      </c>
      <c r="B17" s="62">
        <v>48</v>
      </c>
      <c r="C17" s="57" t="s">
        <v>497</v>
      </c>
      <c r="D17" s="58">
        <v>38517</v>
      </c>
      <c r="E17" s="57" t="s">
        <v>66</v>
      </c>
      <c r="F17" s="57" t="s">
        <v>67</v>
      </c>
      <c r="G17" s="57" t="s">
        <v>331</v>
      </c>
      <c r="H17" s="59">
        <v>3.8310185185185183E-3</v>
      </c>
      <c r="I17" s="151">
        <v>10</v>
      </c>
      <c r="J17" s="144" t="s">
        <v>261</v>
      </c>
    </row>
    <row r="18" spans="1:10" ht="16.5" customHeight="1">
      <c r="A18" s="53">
        <v>11</v>
      </c>
      <c r="B18" s="64">
        <v>142</v>
      </c>
      <c r="C18" s="57" t="s">
        <v>498</v>
      </c>
      <c r="D18" s="58">
        <v>38760</v>
      </c>
      <c r="E18" s="57" t="s">
        <v>87</v>
      </c>
      <c r="F18" s="57" t="s">
        <v>84</v>
      </c>
      <c r="G18" s="57" t="s">
        <v>144</v>
      </c>
      <c r="H18" s="59">
        <v>4.4328703703703709E-3</v>
      </c>
      <c r="I18" s="151">
        <v>9</v>
      </c>
      <c r="J18" s="144" t="s">
        <v>264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  <pageSetUpPr fitToPage="1"/>
  </sheetPr>
  <dimension ref="A1:J21"/>
  <sheetViews>
    <sheetView workbookViewId="0">
      <selection activeCell="A7" sqref="A7"/>
    </sheetView>
  </sheetViews>
  <sheetFormatPr defaultColWidth="15.109375" defaultRowHeight="15" customHeight="1"/>
  <cols>
    <col min="1" max="1" width="5" customWidth="1"/>
    <col min="2" max="2" width="6.21875" customWidth="1"/>
    <col min="3" max="3" width="21.33203125" customWidth="1"/>
    <col min="4" max="4" width="12.77734375" customWidth="1"/>
    <col min="5" max="5" width="13.5546875" customWidth="1"/>
    <col min="6" max="6" width="12.88671875" customWidth="1"/>
    <col min="7" max="7" width="24.6640625" customWidth="1"/>
    <col min="8" max="8" width="7.77734375" customWidth="1"/>
    <col min="9" max="9" width="5.6640625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21" customHeight="1">
      <c r="A3" s="88">
        <v>15</v>
      </c>
      <c r="B3" s="30" t="s">
        <v>234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78" t="s">
        <v>224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3.5" customHeight="1">
      <c r="A5" s="28"/>
      <c r="B5" s="34"/>
      <c r="C5" s="38"/>
      <c r="D5" s="39"/>
      <c r="E5" s="40"/>
      <c r="F5" s="28"/>
      <c r="G5" s="28"/>
      <c r="H5" s="27"/>
      <c r="I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43"/>
    </row>
    <row r="7" spans="1:10" ht="13.5" customHeight="1">
      <c r="A7" s="170" t="s">
        <v>5</v>
      </c>
      <c r="B7" s="138" t="s">
        <v>15</v>
      </c>
      <c r="C7" s="139" t="s">
        <v>21</v>
      </c>
      <c r="D7" s="140" t="s">
        <v>22</v>
      </c>
      <c r="E7" s="141" t="s">
        <v>23</v>
      </c>
      <c r="F7" s="141" t="s">
        <v>24</v>
      </c>
      <c r="G7" s="141" t="s">
        <v>26</v>
      </c>
      <c r="H7" s="142" t="s">
        <v>27</v>
      </c>
      <c r="I7" s="94" t="s">
        <v>7</v>
      </c>
      <c r="J7" s="159" t="s">
        <v>28</v>
      </c>
    </row>
    <row r="8" spans="1:10" ht="16.5" customHeight="1">
      <c r="A8" s="144">
        <v>1</v>
      </c>
      <c r="B8" s="145">
        <v>205</v>
      </c>
      <c r="C8" s="147" t="s">
        <v>499</v>
      </c>
      <c r="D8" s="148">
        <v>38790</v>
      </c>
      <c r="E8" s="147" t="s">
        <v>35</v>
      </c>
      <c r="F8" s="147" t="s">
        <v>36</v>
      </c>
      <c r="G8" s="147" t="s">
        <v>37</v>
      </c>
      <c r="H8" s="149">
        <v>0.4201388888888889</v>
      </c>
      <c r="I8" s="160">
        <v>21</v>
      </c>
      <c r="J8" s="144" t="s">
        <v>258</v>
      </c>
    </row>
    <row r="9" spans="1:10" ht="16.5" customHeight="1">
      <c r="A9" s="144">
        <v>2</v>
      </c>
      <c r="B9" s="150">
        <v>72</v>
      </c>
      <c r="C9" s="147" t="s">
        <v>508</v>
      </c>
      <c r="D9" s="148">
        <v>38610</v>
      </c>
      <c r="E9" s="147" t="s">
        <v>41</v>
      </c>
      <c r="F9" s="147" t="s">
        <v>42</v>
      </c>
      <c r="G9" s="147" t="s">
        <v>101</v>
      </c>
      <c r="H9" s="149">
        <v>0.44722222222222219</v>
      </c>
      <c r="I9" s="160">
        <v>19</v>
      </c>
      <c r="J9" s="144" t="s">
        <v>258</v>
      </c>
    </row>
    <row r="10" spans="1:10" ht="16.5" customHeight="1">
      <c r="A10" s="144">
        <v>3</v>
      </c>
      <c r="B10" s="150">
        <v>283</v>
      </c>
      <c r="C10" s="147" t="s">
        <v>509</v>
      </c>
      <c r="D10" s="148">
        <v>38633</v>
      </c>
      <c r="E10" s="147" t="s">
        <v>289</v>
      </c>
      <c r="F10" s="147" t="s">
        <v>196</v>
      </c>
      <c r="G10" s="147" t="s">
        <v>358</v>
      </c>
      <c r="H10" s="149">
        <v>0.5</v>
      </c>
      <c r="I10" s="160">
        <v>17</v>
      </c>
      <c r="J10" s="144" t="s">
        <v>261</v>
      </c>
    </row>
    <row r="11" spans="1:10" ht="16.5" customHeight="1">
      <c r="A11" s="144">
        <v>4</v>
      </c>
      <c r="B11" s="145">
        <v>255</v>
      </c>
      <c r="C11" s="147" t="s">
        <v>510</v>
      </c>
      <c r="D11" s="148">
        <v>38718</v>
      </c>
      <c r="E11" s="147" t="s">
        <v>147</v>
      </c>
      <c r="F11" s="147" t="s">
        <v>148</v>
      </c>
      <c r="G11" s="147" t="s">
        <v>149</v>
      </c>
      <c r="H11" s="149">
        <v>0.53819444444444442</v>
      </c>
      <c r="I11" s="160">
        <v>15</v>
      </c>
      <c r="J11" s="144" t="s">
        <v>264</v>
      </c>
    </row>
    <row r="12" spans="1:10" ht="16.5" customHeight="1">
      <c r="A12" s="144">
        <v>5</v>
      </c>
      <c r="B12" s="146">
        <v>265</v>
      </c>
      <c r="C12" s="147" t="s">
        <v>511</v>
      </c>
      <c r="D12" s="148">
        <v>38718</v>
      </c>
      <c r="E12" s="147" t="s">
        <v>355</v>
      </c>
      <c r="F12" s="147" t="s">
        <v>148</v>
      </c>
      <c r="G12" s="147" t="s">
        <v>149</v>
      </c>
      <c r="H12" s="149">
        <v>0.5493055555555556</v>
      </c>
      <c r="I12" s="161" t="s">
        <v>63</v>
      </c>
      <c r="J12" s="144" t="s">
        <v>264</v>
      </c>
    </row>
    <row r="13" spans="1:10" ht="16.5" customHeight="1">
      <c r="A13" s="144">
        <v>6</v>
      </c>
      <c r="B13" s="146">
        <v>206</v>
      </c>
      <c r="C13" s="147" t="s">
        <v>512</v>
      </c>
      <c r="D13" s="148">
        <v>38877</v>
      </c>
      <c r="E13" s="147" t="s">
        <v>45</v>
      </c>
      <c r="F13" s="147" t="s">
        <v>36</v>
      </c>
      <c r="G13" s="147" t="s">
        <v>354</v>
      </c>
      <c r="H13" s="149">
        <v>0.55208333333333337</v>
      </c>
      <c r="I13" s="160">
        <v>14</v>
      </c>
      <c r="J13" s="144" t="s">
        <v>264</v>
      </c>
    </row>
    <row r="14" spans="1:10" ht="16.5" hidden="1" customHeight="1">
      <c r="A14" s="53"/>
      <c r="B14" s="77"/>
      <c r="C14" s="57" t="s">
        <v>33</v>
      </c>
      <c r="D14" s="58" t="s">
        <v>33</v>
      </c>
      <c r="E14" s="57" t="s">
        <v>33</v>
      </c>
      <c r="F14" s="57" t="s">
        <v>33</v>
      </c>
      <c r="G14" s="57" t="s">
        <v>33</v>
      </c>
      <c r="H14" s="59" t="s">
        <v>33</v>
      </c>
      <c r="I14" s="60"/>
      <c r="J14" s="143"/>
    </row>
    <row r="15" spans="1:10" ht="16.5" hidden="1" customHeight="1">
      <c r="A15" s="53"/>
      <c r="B15" s="77"/>
      <c r="C15" s="57" t="s">
        <v>33</v>
      </c>
      <c r="D15" s="58" t="s">
        <v>33</v>
      </c>
      <c r="E15" s="57" t="s">
        <v>33</v>
      </c>
      <c r="F15" s="57" t="s">
        <v>33</v>
      </c>
      <c r="G15" s="57" t="s">
        <v>33</v>
      </c>
      <c r="H15" s="59" t="s">
        <v>33</v>
      </c>
      <c r="I15" s="60"/>
      <c r="J15" s="53"/>
    </row>
    <row r="16" spans="1:10" ht="16.5" hidden="1" customHeight="1">
      <c r="A16" s="53"/>
      <c r="B16" s="77"/>
      <c r="C16" s="57" t="s">
        <v>33</v>
      </c>
      <c r="D16" s="58" t="s">
        <v>33</v>
      </c>
      <c r="E16" s="57" t="s">
        <v>33</v>
      </c>
      <c r="F16" s="57" t="s">
        <v>33</v>
      </c>
      <c r="G16" s="57" t="s">
        <v>33</v>
      </c>
      <c r="H16" s="59" t="s">
        <v>33</v>
      </c>
      <c r="I16" s="60"/>
      <c r="J16" s="53"/>
    </row>
    <row r="17" spans="1:10" ht="16.5" hidden="1" customHeight="1">
      <c r="A17" s="53"/>
      <c r="B17" s="77"/>
      <c r="C17" s="57" t="s">
        <v>33</v>
      </c>
      <c r="D17" s="58" t="s">
        <v>33</v>
      </c>
      <c r="E17" s="57" t="s">
        <v>33</v>
      </c>
      <c r="F17" s="57" t="s">
        <v>33</v>
      </c>
      <c r="G17" s="57" t="s">
        <v>33</v>
      </c>
      <c r="H17" s="59" t="s">
        <v>33</v>
      </c>
      <c r="I17" s="60"/>
      <c r="J17" s="53"/>
    </row>
    <row r="18" spans="1:10" ht="16.5" hidden="1" customHeight="1">
      <c r="A18" s="53"/>
      <c r="B18" s="77"/>
      <c r="C18" s="57" t="s">
        <v>33</v>
      </c>
      <c r="D18" s="58" t="s">
        <v>33</v>
      </c>
      <c r="E18" s="57" t="s">
        <v>33</v>
      </c>
      <c r="F18" s="57" t="s">
        <v>33</v>
      </c>
      <c r="G18" s="57" t="s">
        <v>33</v>
      </c>
      <c r="H18" s="59" t="s">
        <v>33</v>
      </c>
      <c r="I18" s="60"/>
      <c r="J18" s="53" t="s">
        <v>33</v>
      </c>
    </row>
    <row r="19" spans="1:10" ht="16.5" hidden="1" customHeight="1">
      <c r="A19" s="53"/>
      <c r="B19" s="77"/>
      <c r="C19" s="57" t="s">
        <v>33</v>
      </c>
      <c r="D19" s="58" t="s">
        <v>33</v>
      </c>
      <c r="E19" s="57" t="s">
        <v>33</v>
      </c>
      <c r="F19" s="57" t="s">
        <v>33</v>
      </c>
      <c r="G19" s="57" t="s">
        <v>33</v>
      </c>
      <c r="H19" s="59" t="s">
        <v>33</v>
      </c>
      <c r="I19" s="60"/>
      <c r="J19" s="53" t="s">
        <v>33</v>
      </c>
    </row>
    <row r="20" spans="1:10" ht="16.5" hidden="1" customHeight="1">
      <c r="A20" s="53"/>
      <c r="B20" s="77"/>
      <c r="C20" s="57" t="s">
        <v>33</v>
      </c>
      <c r="D20" s="58" t="s">
        <v>33</v>
      </c>
      <c r="E20" s="57" t="s">
        <v>33</v>
      </c>
      <c r="F20" s="57" t="s">
        <v>33</v>
      </c>
      <c r="G20" s="57" t="s">
        <v>33</v>
      </c>
      <c r="H20" s="59" t="s">
        <v>33</v>
      </c>
      <c r="I20" s="60"/>
      <c r="J20" s="53" t="s">
        <v>33</v>
      </c>
    </row>
    <row r="21" spans="1:10" ht="16.5" hidden="1" customHeight="1">
      <c r="A21" s="53"/>
      <c r="B21" s="77"/>
      <c r="C21" s="57" t="s">
        <v>33</v>
      </c>
      <c r="D21" s="58" t="s">
        <v>33</v>
      </c>
      <c r="E21" s="57" t="s">
        <v>33</v>
      </c>
      <c r="F21" s="57" t="s">
        <v>33</v>
      </c>
      <c r="G21" s="57" t="s">
        <v>33</v>
      </c>
      <c r="H21" s="60"/>
      <c r="I21" s="60"/>
      <c r="J21" s="53" t="s">
        <v>33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  <pageSetUpPr fitToPage="1"/>
  </sheetPr>
  <dimension ref="A1:I8"/>
  <sheetViews>
    <sheetView workbookViewId="0">
      <selection activeCell="E22" sqref="E22"/>
    </sheetView>
  </sheetViews>
  <sheetFormatPr defaultColWidth="15.109375" defaultRowHeight="15" customHeight="1"/>
  <cols>
    <col min="1" max="1" width="5" customWidth="1"/>
    <col min="2" max="2" width="6.21875" customWidth="1"/>
    <col min="3" max="3" width="21.33203125" customWidth="1"/>
    <col min="4" max="4" width="15.33203125" customWidth="1"/>
    <col min="5" max="5" width="13.77734375" customWidth="1"/>
    <col min="6" max="6" width="17.44140625" customWidth="1"/>
    <col min="7" max="7" width="16.21875" customWidth="1"/>
    <col min="8" max="8" width="7.77734375" customWidth="1"/>
    <col min="9" max="9" width="6.77734375" customWidth="1"/>
  </cols>
  <sheetData>
    <row r="1" spans="1:9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</row>
    <row r="2" spans="1:9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</row>
    <row r="3" spans="1:9" ht="21" customHeight="1">
      <c r="A3" s="88">
        <v>16</v>
      </c>
      <c r="B3" s="30" t="s">
        <v>30</v>
      </c>
      <c r="C3" s="26"/>
      <c r="D3" s="27"/>
      <c r="E3" s="28"/>
      <c r="F3" s="28"/>
      <c r="G3" s="28"/>
      <c r="H3" s="27"/>
      <c r="I3" s="27"/>
    </row>
    <row r="4" spans="1:9" ht="20.25" customHeight="1">
      <c r="A4" s="78" t="s">
        <v>225</v>
      </c>
      <c r="B4" s="34"/>
      <c r="C4" s="36"/>
      <c r="D4" s="27"/>
      <c r="E4" s="28"/>
      <c r="F4" s="28"/>
      <c r="G4" s="28"/>
      <c r="H4" s="27"/>
      <c r="I4" s="27"/>
    </row>
    <row r="5" spans="1:9" ht="13.5" customHeight="1">
      <c r="A5" s="28"/>
      <c r="B5" s="34"/>
      <c r="C5" s="38"/>
      <c r="D5" s="39"/>
      <c r="E5" s="40"/>
      <c r="F5" s="28"/>
      <c r="G5" s="28"/>
      <c r="H5" s="27"/>
      <c r="I5" s="27"/>
    </row>
    <row r="6" spans="1:9" ht="9.75" customHeight="1">
      <c r="A6" s="41"/>
      <c r="B6" s="41"/>
      <c r="C6" s="42"/>
      <c r="D6" s="43"/>
      <c r="E6" s="41"/>
      <c r="F6" s="41"/>
      <c r="G6" s="41"/>
      <c r="H6" s="43"/>
      <c r="I6" s="43"/>
    </row>
    <row r="7" spans="1:9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163" t="s">
        <v>27</v>
      </c>
      <c r="I7" s="52" t="s">
        <v>28</v>
      </c>
    </row>
    <row r="8" spans="1:9" ht="16.5" customHeight="1">
      <c r="A8" s="53">
        <v>1</v>
      </c>
      <c r="B8" s="73">
        <v>46</v>
      </c>
      <c r="C8" s="57" t="s">
        <v>513</v>
      </c>
      <c r="D8" s="58">
        <v>38025</v>
      </c>
      <c r="E8" s="57" t="s">
        <v>66</v>
      </c>
      <c r="F8" s="57" t="s">
        <v>67</v>
      </c>
      <c r="G8" s="162" t="s">
        <v>331</v>
      </c>
      <c r="H8" s="164">
        <v>0.2638888888888889</v>
      </c>
      <c r="I8" s="53" t="s">
        <v>261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  <pageSetUpPr fitToPage="1"/>
  </sheetPr>
  <dimension ref="A1:I16"/>
  <sheetViews>
    <sheetView workbookViewId="0">
      <selection activeCell="F24" sqref="F24"/>
    </sheetView>
  </sheetViews>
  <sheetFormatPr defaultColWidth="15.109375" defaultRowHeight="15" customHeight="1"/>
  <cols>
    <col min="1" max="1" width="5" customWidth="1"/>
    <col min="2" max="2" width="6.21875" customWidth="1"/>
    <col min="3" max="3" width="21.33203125" customWidth="1"/>
    <col min="4" max="4" width="12.21875" customWidth="1"/>
    <col min="5" max="5" width="18" customWidth="1"/>
    <col min="6" max="6" width="21.77734375" customWidth="1"/>
    <col min="7" max="7" width="15.88671875" style="166" customWidth="1"/>
    <col min="8" max="8" width="7.77734375" customWidth="1"/>
    <col min="9" max="9" width="6.77734375" customWidth="1"/>
  </cols>
  <sheetData>
    <row r="1" spans="1:9" ht="18.75" customHeight="1">
      <c r="A1" s="1" t="s">
        <v>0</v>
      </c>
      <c r="B1" s="24"/>
      <c r="C1" s="26"/>
      <c r="D1" s="27"/>
      <c r="E1" s="28"/>
      <c r="F1" s="28"/>
      <c r="H1" s="27"/>
      <c r="I1" s="27"/>
    </row>
    <row r="2" spans="1:9" ht="17.25" customHeight="1">
      <c r="A2" s="5" t="s">
        <v>1</v>
      </c>
      <c r="B2" s="24"/>
      <c r="C2" s="26"/>
      <c r="D2" s="27"/>
      <c r="E2" s="28"/>
      <c r="F2" s="28"/>
      <c r="H2" s="27"/>
      <c r="I2" s="27"/>
    </row>
    <row r="3" spans="1:9" ht="21" customHeight="1">
      <c r="A3" s="88">
        <v>17</v>
      </c>
      <c r="B3" s="30" t="s">
        <v>234</v>
      </c>
      <c r="C3" s="26"/>
      <c r="D3" s="27"/>
      <c r="E3" s="28"/>
      <c r="F3" s="28"/>
      <c r="H3" s="27"/>
      <c r="I3" s="27"/>
    </row>
    <row r="4" spans="1:9" ht="20.25" customHeight="1">
      <c r="A4" s="78" t="s">
        <v>226</v>
      </c>
      <c r="B4" s="34"/>
      <c r="C4" s="36"/>
      <c r="D4" s="27"/>
      <c r="E4" s="28"/>
      <c r="F4" s="28"/>
      <c r="H4" s="27"/>
      <c r="I4" s="27"/>
    </row>
    <row r="5" spans="1:9" ht="13.5" customHeight="1">
      <c r="A5" s="28"/>
      <c r="B5" s="34"/>
      <c r="C5" s="38"/>
      <c r="D5" s="39"/>
      <c r="E5" s="40"/>
      <c r="F5" s="28"/>
      <c r="H5" s="27"/>
      <c r="I5" s="27"/>
    </row>
    <row r="6" spans="1:9" ht="9.75" customHeight="1">
      <c r="A6" s="41"/>
      <c r="B6" s="41"/>
      <c r="C6" s="42"/>
      <c r="D6" s="43"/>
      <c r="E6" s="41"/>
      <c r="F6" s="41"/>
      <c r="G6" s="167"/>
      <c r="H6" s="43"/>
      <c r="I6" s="43"/>
    </row>
    <row r="7" spans="1:9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47" t="s">
        <v>26</v>
      </c>
      <c r="H7" s="51" t="s">
        <v>27</v>
      </c>
      <c r="I7" s="52" t="s">
        <v>28</v>
      </c>
    </row>
    <row r="8" spans="1:9" ht="16.5" customHeight="1">
      <c r="A8" s="53">
        <v>1</v>
      </c>
      <c r="B8" s="73">
        <v>173</v>
      </c>
      <c r="C8" s="57" t="s">
        <v>504</v>
      </c>
      <c r="D8" s="58">
        <v>38030</v>
      </c>
      <c r="E8" s="57" t="s">
        <v>79</v>
      </c>
      <c r="F8" s="57" t="s">
        <v>80</v>
      </c>
      <c r="G8" s="168" t="s">
        <v>339</v>
      </c>
      <c r="H8" s="165">
        <v>0.40486111111111112</v>
      </c>
      <c r="I8" s="53" t="s">
        <v>255</v>
      </c>
    </row>
    <row r="9" spans="1:9" ht="16.5" customHeight="1">
      <c r="A9" s="53">
        <v>2</v>
      </c>
      <c r="B9" s="64">
        <v>285</v>
      </c>
      <c r="C9" s="57" t="s">
        <v>514</v>
      </c>
      <c r="D9" s="58">
        <v>38208</v>
      </c>
      <c r="E9" s="57" t="s">
        <v>289</v>
      </c>
      <c r="F9" s="57" t="s">
        <v>196</v>
      </c>
      <c r="G9" s="168" t="s">
        <v>358</v>
      </c>
      <c r="H9" s="165">
        <v>0.41319444444444442</v>
      </c>
      <c r="I9" s="53" t="s">
        <v>255</v>
      </c>
    </row>
    <row r="10" spans="1:9" ht="16.5" customHeight="1">
      <c r="A10" s="53">
        <v>3</v>
      </c>
      <c r="B10" s="64">
        <v>82</v>
      </c>
      <c r="C10" s="57" t="s">
        <v>501</v>
      </c>
      <c r="D10" s="58">
        <v>37990</v>
      </c>
      <c r="E10" s="169" t="s">
        <v>41</v>
      </c>
      <c r="F10" s="57" t="s">
        <v>42</v>
      </c>
      <c r="G10" s="168" t="s">
        <v>101</v>
      </c>
      <c r="H10" s="165">
        <v>0.4201388888888889</v>
      </c>
      <c r="I10" s="53" t="s">
        <v>258</v>
      </c>
    </row>
    <row r="11" spans="1:9" ht="16.5" customHeight="1">
      <c r="A11" s="53">
        <v>4</v>
      </c>
      <c r="B11" s="62">
        <v>114</v>
      </c>
      <c r="C11" s="57" t="s">
        <v>502</v>
      </c>
      <c r="D11" s="58">
        <v>38117</v>
      </c>
      <c r="E11" s="169" t="s">
        <v>108</v>
      </c>
      <c r="F11" s="57" t="s">
        <v>105</v>
      </c>
      <c r="G11" s="168" t="s">
        <v>106</v>
      </c>
      <c r="H11" s="165">
        <v>0.44236111111111115</v>
      </c>
      <c r="I11" s="53" t="s">
        <v>258</v>
      </c>
    </row>
    <row r="12" spans="1:9" ht="16.5" customHeight="1">
      <c r="A12" s="53">
        <v>5</v>
      </c>
      <c r="B12" s="62">
        <v>174</v>
      </c>
      <c r="C12" s="57" t="s">
        <v>505</v>
      </c>
      <c r="D12" s="58">
        <v>38014</v>
      </c>
      <c r="E12" s="57" t="s">
        <v>79</v>
      </c>
      <c r="F12" s="57" t="s">
        <v>80</v>
      </c>
      <c r="G12" s="168" t="s">
        <v>340</v>
      </c>
      <c r="H12" s="165">
        <v>0.44861111111111113</v>
      </c>
      <c r="I12" s="53" t="s">
        <v>258</v>
      </c>
    </row>
    <row r="13" spans="1:9" ht="16.5" customHeight="1">
      <c r="A13" s="53">
        <v>6</v>
      </c>
      <c r="B13" s="64">
        <v>41</v>
      </c>
      <c r="C13" s="57" t="s">
        <v>500</v>
      </c>
      <c r="D13" s="58">
        <v>38132</v>
      </c>
      <c r="E13" s="57" t="s">
        <v>329</v>
      </c>
      <c r="F13" s="57" t="s">
        <v>330</v>
      </c>
      <c r="G13" s="168" t="s">
        <v>328</v>
      </c>
      <c r="H13" s="165">
        <v>0.45694444444444443</v>
      </c>
      <c r="I13" s="53" t="s">
        <v>258</v>
      </c>
    </row>
    <row r="14" spans="1:9" ht="16.5" customHeight="1">
      <c r="A14" s="53">
        <v>7</v>
      </c>
      <c r="B14" s="62">
        <v>258</v>
      </c>
      <c r="C14" s="57" t="s">
        <v>507</v>
      </c>
      <c r="D14" s="58">
        <v>37622</v>
      </c>
      <c r="E14" s="57" t="s">
        <v>147</v>
      </c>
      <c r="F14" s="57" t="s">
        <v>148</v>
      </c>
      <c r="G14" s="168" t="s">
        <v>149</v>
      </c>
      <c r="H14" s="165">
        <v>0.49236111111111108</v>
      </c>
      <c r="I14" s="53" t="s">
        <v>261</v>
      </c>
    </row>
    <row r="15" spans="1:9" ht="16.5" customHeight="1">
      <c r="A15" s="53">
        <v>8</v>
      </c>
      <c r="B15" s="62">
        <v>152</v>
      </c>
      <c r="C15" s="57" t="s">
        <v>503</v>
      </c>
      <c r="D15" s="58">
        <v>38087</v>
      </c>
      <c r="E15" s="169" t="s">
        <v>48</v>
      </c>
      <c r="F15" s="57" t="s">
        <v>49</v>
      </c>
      <c r="G15" s="168" t="s">
        <v>70</v>
      </c>
      <c r="H15" s="165">
        <v>0.50694444444444442</v>
      </c>
      <c r="I15" s="53" t="s">
        <v>261</v>
      </c>
    </row>
    <row r="16" spans="1:9" ht="16.5" customHeight="1">
      <c r="A16" s="53">
        <v>9</v>
      </c>
      <c r="B16" s="75">
        <v>266</v>
      </c>
      <c r="C16" s="57" t="s">
        <v>506</v>
      </c>
      <c r="D16" s="58">
        <v>37987</v>
      </c>
      <c r="E16" s="169" t="s">
        <v>147</v>
      </c>
      <c r="F16" s="57" t="s">
        <v>148</v>
      </c>
      <c r="G16" s="168" t="s">
        <v>149</v>
      </c>
      <c r="H16" s="165">
        <v>0.66180555555555554</v>
      </c>
      <c r="I16" s="53"/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2"/>
  <sheetViews>
    <sheetView workbookViewId="0"/>
  </sheetViews>
  <sheetFormatPr defaultColWidth="15.109375" defaultRowHeight="15" customHeight="1"/>
  <cols>
    <col min="1" max="1" width="5" customWidth="1"/>
    <col min="2" max="3" width="6.21875" customWidth="1"/>
    <col min="4" max="5" width="7.21875" customWidth="1"/>
    <col min="6" max="6" width="5.44140625" customWidth="1"/>
    <col min="7" max="7" width="6" customWidth="1"/>
    <col min="8" max="8" width="21.33203125" customWidth="1"/>
    <col min="9" max="9" width="15.33203125" customWidth="1"/>
    <col min="10" max="10" width="13.77734375" customWidth="1"/>
    <col min="11" max="11" width="16.109375" customWidth="1"/>
    <col min="12" max="12" width="4.21875" customWidth="1"/>
    <col min="13" max="13" width="19" customWidth="1"/>
    <col min="14" max="14" width="7.77734375" customWidth="1"/>
    <col min="15" max="15" width="6.44140625" customWidth="1"/>
    <col min="16" max="16" width="6.77734375" customWidth="1"/>
    <col min="17" max="19" width="6.44140625" customWidth="1"/>
  </cols>
  <sheetData>
    <row r="1" spans="1:19" ht="18.75" customHeight="1">
      <c r="A1" s="24" t="str">
        <f>nbox!A1</f>
        <v>Lietuvos mokinių rudens kroso pirmenybės</v>
      </c>
      <c r="B1" s="24"/>
      <c r="C1" s="24"/>
      <c r="D1" s="25"/>
      <c r="E1" s="25"/>
      <c r="F1" s="24"/>
      <c r="G1" s="24"/>
      <c r="H1" s="26"/>
      <c r="I1" s="27"/>
      <c r="J1" s="28"/>
      <c r="K1" s="28"/>
      <c r="L1" s="28"/>
      <c r="M1" s="28"/>
      <c r="N1" s="27"/>
      <c r="O1" s="27"/>
      <c r="P1" s="27"/>
      <c r="Q1" s="27"/>
      <c r="R1" s="27"/>
      <c r="S1" s="27"/>
    </row>
    <row r="2" spans="1:19" ht="17.25" customHeight="1">
      <c r="A2" s="24" t="str">
        <f>nbox!A2</f>
        <v>2022 m. rugsėjo 30 d., Palanga</v>
      </c>
      <c r="B2" s="24"/>
      <c r="C2" s="24"/>
      <c r="D2" s="25"/>
      <c r="E2" s="25"/>
      <c r="F2" s="24"/>
      <c r="G2" s="24"/>
      <c r="H2" s="26"/>
      <c r="I2" s="27"/>
      <c r="J2" s="28"/>
      <c r="K2" s="28"/>
      <c r="L2" s="28"/>
      <c r="M2" s="28"/>
      <c r="N2" s="27"/>
      <c r="O2" s="27"/>
      <c r="P2" s="27"/>
      <c r="Q2" s="27"/>
      <c r="R2" s="27"/>
      <c r="S2" s="27"/>
    </row>
    <row r="3" spans="1:19" ht="21" customHeight="1">
      <c r="A3" s="29">
        <v>1</v>
      </c>
      <c r="B3" s="30" t="str">
        <f>IF(ISBLANK(A3)," ",VLOOKUP(A3,progr,4,FALSE))</f>
        <v>m</v>
      </c>
      <c r="C3" s="30"/>
      <c r="D3" s="30">
        <f>IF(ISBLANK(A3)," ",VLOOKUP(A3,progr,6,FALSE))</f>
        <v>1</v>
      </c>
      <c r="E3" s="31">
        <f>IF(ISBLANK(A3)," ",VLOOKUP(A3,progr,5,FALSE))</f>
        <v>3</v>
      </c>
      <c r="F3" s="29" t="s">
        <v>14</v>
      </c>
      <c r="G3" s="32"/>
      <c r="H3" s="26"/>
      <c r="I3" s="27"/>
      <c r="J3" s="28"/>
      <c r="K3" s="28"/>
      <c r="L3" s="28"/>
      <c r="M3" s="28"/>
      <c r="N3" s="27"/>
      <c r="O3" s="27"/>
      <c r="P3" s="27"/>
      <c r="Q3" s="27"/>
      <c r="R3" s="27"/>
      <c r="S3" s="27"/>
    </row>
    <row r="4" spans="1:19" ht="20.25" customHeight="1">
      <c r="A4" s="33" t="str">
        <f>IF(ISBLANK(A3)," ",VLOOKUP(A3,progr,3,FALSE))</f>
        <v>500m mergaitės I bėgimas</v>
      </c>
      <c r="B4" s="34"/>
      <c r="C4" s="34"/>
      <c r="D4" s="35"/>
      <c r="E4" s="35"/>
      <c r="F4" s="34"/>
      <c r="G4" s="34"/>
      <c r="H4" s="36"/>
      <c r="I4" s="27"/>
      <c r="J4" s="28"/>
      <c r="K4" s="28"/>
      <c r="L4" s="28"/>
      <c r="M4" s="28"/>
      <c r="N4" s="27"/>
      <c r="O4" s="27"/>
      <c r="P4" s="27"/>
      <c r="Q4" s="27"/>
      <c r="R4" s="27"/>
      <c r="S4" s="27"/>
    </row>
    <row r="5" spans="1:19" ht="13.5" customHeight="1">
      <c r="A5" s="28"/>
      <c r="B5" s="34"/>
      <c r="C5" s="34"/>
      <c r="D5" s="35"/>
      <c r="E5" s="35"/>
      <c r="F5" s="28"/>
      <c r="G5" s="37">
        <v>1</v>
      </c>
      <c r="H5" s="38" t="str">
        <f>IF(ISBLANK($A$3)," ",CONCATENATE(D3," ",$F$3," ",$E$3))</f>
        <v>1 bėgimas iš 3</v>
      </c>
      <c r="I5" s="39" t="s">
        <v>227</v>
      </c>
      <c r="J5" s="40" t="str">
        <f>IF(ISBLANK(A3)," ",VLOOKUP(A3,progr,2,FALSE))</f>
        <v>13:00</v>
      </c>
      <c r="K5" s="28"/>
      <c r="L5" s="28"/>
      <c r="M5" s="28"/>
      <c r="N5" s="27"/>
      <c r="O5" s="27"/>
      <c r="P5" s="27"/>
      <c r="Q5" s="27"/>
      <c r="R5" s="27"/>
      <c r="S5" s="27"/>
    </row>
    <row r="6" spans="1:19" ht="9.75" customHeight="1">
      <c r="A6" s="41"/>
      <c r="B6" s="41"/>
      <c r="C6" s="41"/>
      <c r="D6" s="41"/>
      <c r="E6" s="41"/>
      <c r="F6" s="41"/>
      <c r="G6" s="41"/>
      <c r="H6" s="42"/>
      <c r="I6" s="43"/>
      <c r="J6" s="41"/>
      <c r="K6" s="41"/>
      <c r="L6" s="41"/>
      <c r="M6" s="41"/>
      <c r="N6" s="43"/>
      <c r="O6" s="43"/>
      <c r="P6" s="43"/>
      <c r="Q6" s="43"/>
      <c r="R6" s="43"/>
      <c r="S6" s="43"/>
    </row>
    <row r="7" spans="1:19" ht="13.5" customHeight="1">
      <c r="A7" s="45" t="s">
        <v>5</v>
      </c>
      <c r="B7" s="45" t="s">
        <v>15</v>
      </c>
      <c r="C7" s="45" t="s">
        <v>16</v>
      </c>
      <c r="D7" s="46" t="s">
        <v>17</v>
      </c>
      <c r="E7" s="46" t="s">
        <v>18</v>
      </c>
      <c r="F7" s="47" t="s">
        <v>19</v>
      </c>
      <c r="G7" s="45" t="s">
        <v>20</v>
      </c>
      <c r="H7" s="48" t="s">
        <v>21</v>
      </c>
      <c r="I7" s="49" t="s">
        <v>22</v>
      </c>
      <c r="J7" s="50" t="s">
        <v>23</v>
      </c>
      <c r="K7" s="50" t="s">
        <v>24</v>
      </c>
      <c r="L7" s="50" t="s">
        <v>25</v>
      </c>
      <c r="M7" s="50" t="s">
        <v>26</v>
      </c>
      <c r="N7" s="51" t="s">
        <v>27</v>
      </c>
      <c r="O7" s="52" t="s">
        <v>7</v>
      </c>
      <c r="P7" s="52" t="s">
        <v>28</v>
      </c>
      <c r="Q7" s="52" t="s">
        <v>29</v>
      </c>
      <c r="R7" s="52" t="s">
        <v>30</v>
      </c>
      <c r="S7" s="52" t="s">
        <v>31</v>
      </c>
    </row>
    <row r="8" spans="1:19" ht="16.5" customHeight="1">
      <c r="A8" s="53">
        <v>1</v>
      </c>
      <c r="B8" s="55">
        <v>108</v>
      </c>
      <c r="C8" s="55" t="str">
        <f t="shared" ref="C8:C31" si="0">IF(ISBLANK(B8)," ",CONCATENATE($B$3,B8))</f>
        <v>m108</v>
      </c>
      <c r="D8" s="56"/>
      <c r="E8" s="56"/>
      <c r="F8" s="57" t="str">
        <f t="shared" ref="F8:F31" si="1">IF(ISBLANK(D8)," ",RANK(D8,$D$8:$D$31,1))</f>
        <v xml:space="preserve"> </v>
      </c>
      <c r="G8" s="57" t="str">
        <f t="shared" ref="G8:G31" si="2">IF(ISBLANK(E8)," ",RANK(E8,$E$8:$E$31,1))</f>
        <v xml:space="preserve"> </v>
      </c>
      <c r="H8" s="57" t="e">
        <f t="shared" ref="H8:H31" si="3">IF(ISBLANK(B8)," ",VLOOKUP(C8,list,2,FALSE))</f>
        <v>#REF!</v>
      </c>
      <c r="I8" s="58" t="e">
        <f t="shared" ref="I8:I31" si="4">IF(ISBLANK(B8)," ",VLOOKUP(C8,list,3,FALSE))</f>
        <v>#REF!</v>
      </c>
      <c r="J8" s="57" t="e">
        <f t="shared" ref="J8:J31" si="5">IF(ISBLANK(B8)," ",VLOOKUP(C8,list,4,FALSE))</f>
        <v>#REF!</v>
      </c>
      <c r="K8" s="57" t="e">
        <f t="shared" ref="K8:K31" si="6">IF(ISBLANK(B8)," ",VLOOKUP(C8,list,5,FALSE))</f>
        <v>#REF!</v>
      </c>
      <c r="L8" s="57" t="e">
        <f t="shared" ref="L8:L31" si="7">IF(ISBLANK(B8)," ",VLOOKUP(C8,list,6,FALSE))</f>
        <v>#REF!</v>
      </c>
      <c r="M8" s="57" t="e">
        <f t="shared" ref="M8:M31" si="8">IF(ISBLANK(B8)," ",VLOOKUP(C8,list,7,FALSE))</f>
        <v>#REF!</v>
      </c>
      <c r="N8" s="59" t="str">
        <f t="shared" ref="N8:N31" si="9">IF(ISBLANK(S8)," ",TIME(Q8,R8,S8))</f>
        <v xml:space="preserve"> </v>
      </c>
      <c r="O8" s="53" t="str">
        <f t="shared" ref="O8:O31" si="10">IF(ISBLANK(E8)," ",VLOOKUP(G8,tsk,2,FALSE))</f>
        <v xml:space="preserve"> </v>
      </c>
      <c r="P8" s="53" t="str">
        <f t="shared" ref="P8:P31" si="11">IF(ISBLANK(D8)," ",VLOOKUP(N8,kvjc,2))</f>
        <v xml:space="preserve"> </v>
      </c>
      <c r="Q8" s="53"/>
      <c r="R8" s="53"/>
      <c r="S8" s="53"/>
    </row>
    <row r="9" spans="1:19" ht="16.5" customHeight="1">
      <c r="A9" s="53">
        <v>2</v>
      </c>
      <c r="B9" s="55"/>
      <c r="C9" s="55" t="str">
        <f t="shared" si="0"/>
        <v xml:space="preserve"> </v>
      </c>
      <c r="D9" s="56"/>
      <c r="E9" s="56"/>
      <c r="F9" s="57" t="str">
        <f t="shared" si="1"/>
        <v xml:space="preserve"> </v>
      </c>
      <c r="G9" s="57" t="str">
        <f t="shared" si="2"/>
        <v xml:space="preserve"> </v>
      </c>
      <c r="H9" s="57" t="str">
        <f t="shared" si="3"/>
        <v xml:space="preserve"> </v>
      </c>
      <c r="I9" s="58" t="str">
        <f t="shared" si="4"/>
        <v xml:space="preserve"> </v>
      </c>
      <c r="J9" s="57" t="str">
        <f t="shared" si="5"/>
        <v xml:space="preserve"> </v>
      </c>
      <c r="K9" s="57" t="str">
        <f t="shared" si="6"/>
        <v xml:space="preserve"> </v>
      </c>
      <c r="L9" s="57" t="str">
        <f t="shared" si="7"/>
        <v xml:space="preserve"> </v>
      </c>
      <c r="M9" s="57" t="str">
        <f t="shared" si="8"/>
        <v xml:space="preserve"> </v>
      </c>
      <c r="N9" s="59" t="str">
        <f t="shared" si="9"/>
        <v xml:space="preserve"> </v>
      </c>
      <c r="O9" s="53" t="str">
        <f t="shared" si="10"/>
        <v xml:space="preserve"> </v>
      </c>
      <c r="P9" s="53" t="str">
        <f t="shared" si="11"/>
        <v xml:space="preserve"> </v>
      </c>
      <c r="Q9" s="53"/>
      <c r="R9" s="53"/>
      <c r="S9" s="53"/>
    </row>
    <row r="10" spans="1:19" ht="16.5" customHeight="1">
      <c r="A10" s="53">
        <v>3</v>
      </c>
      <c r="B10" s="55"/>
      <c r="C10" s="55" t="str">
        <f t="shared" si="0"/>
        <v xml:space="preserve"> </v>
      </c>
      <c r="D10" s="56"/>
      <c r="E10" s="56"/>
      <c r="F10" s="57" t="str">
        <f t="shared" si="1"/>
        <v xml:space="preserve"> </v>
      </c>
      <c r="G10" s="57" t="str">
        <f t="shared" si="2"/>
        <v xml:space="preserve"> </v>
      </c>
      <c r="H10" s="57" t="str">
        <f t="shared" si="3"/>
        <v xml:space="preserve"> </v>
      </c>
      <c r="I10" s="58" t="str">
        <f t="shared" si="4"/>
        <v xml:space="preserve"> </v>
      </c>
      <c r="J10" s="57" t="str">
        <f t="shared" si="5"/>
        <v xml:space="preserve"> </v>
      </c>
      <c r="K10" s="57" t="str">
        <f t="shared" si="6"/>
        <v xml:space="preserve"> </v>
      </c>
      <c r="L10" s="57" t="str">
        <f t="shared" si="7"/>
        <v xml:space="preserve"> </v>
      </c>
      <c r="M10" s="57" t="str">
        <f t="shared" si="8"/>
        <v xml:space="preserve"> </v>
      </c>
      <c r="N10" s="59" t="str">
        <f t="shared" si="9"/>
        <v xml:space="preserve"> </v>
      </c>
      <c r="O10" s="53" t="str">
        <f t="shared" si="10"/>
        <v xml:space="preserve"> </v>
      </c>
      <c r="P10" s="53" t="str">
        <f t="shared" si="11"/>
        <v xml:space="preserve"> </v>
      </c>
      <c r="Q10" s="53"/>
      <c r="R10" s="53"/>
      <c r="S10" s="53"/>
    </row>
    <row r="11" spans="1:19" ht="16.5" customHeight="1">
      <c r="A11" s="53">
        <v>4</v>
      </c>
      <c r="B11" s="55"/>
      <c r="C11" s="55" t="str">
        <f t="shared" si="0"/>
        <v xml:space="preserve"> </v>
      </c>
      <c r="D11" s="56"/>
      <c r="E11" s="56"/>
      <c r="F11" s="57" t="str">
        <f t="shared" si="1"/>
        <v xml:space="preserve"> </v>
      </c>
      <c r="G11" s="57" t="str">
        <f t="shared" si="2"/>
        <v xml:space="preserve"> </v>
      </c>
      <c r="H11" s="57" t="str">
        <f t="shared" si="3"/>
        <v xml:space="preserve"> </v>
      </c>
      <c r="I11" s="58" t="str">
        <f t="shared" si="4"/>
        <v xml:space="preserve"> </v>
      </c>
      <c r="J11" s="57" t="str">
        <f t="shared" si="5"/>
        <v xml:space="preserve"> </v>
      </c>
      <c r="K11" s="57" t="str">
        <f t="shared" si="6"/>
        <v xml:space="preserve"> </v>
      </c>
      <c r="L11" s="57" t="str">
        <f t="shared" si="7"/>
        <v xml:space="preserve"> </v>
      </c>
      <c r="M11" s="57" t="str">
        <f t="shared" si="8"/>
        <v xml:space="preserve"> </v>
      </c>
      <c r="N11" s="59" t="str">
        <f t="shared" si="9"/>
        <v xml:space="preserve"> </v>
      </c>
      <c r="O11" s="53" t="str">
        <f t="shared" si="10"/>
        <v xml:space="preserve"> </v>
      </c>
      <c r="P11" s="53" t="str">
        <f t="shared" si="11"/>
        <v xml:space="preserve"> </v>
      </c>
      <c r="Q11" s="53"/>
      <c r="R11" s="53"/>
      <c r="S11" s="53"/>
    </row>
    <row r="12" spans="1:19" ht="16.5" customHeight="1">
      <c r="A12" s="53">
        <v>5</v>
      </c>
      <c r="B12" s="55"/>
      <c r="C12" s="55" t="str">
        <f t="shared" si="0"/>
        <v xml:space="preserve"> </v>
      </c>
      <c r="D12" s="56"/>
      <c r="E12" s="56"/>
      <c r="F12" s="57" t="str">
        <f t="shared" si="1"/>
        <v xml:space="preserve"> </v>
      </c>
      <c r="G12" s="57" t="str">
        <f t="shared" si="2"/>
        <v xml:space="preserve"> </v>
      </c>
      <c r="H12" s="57" t="str">
        <f t="shared" si="3"/>
        <v xml:space="preserve"> </v>
      </c>
      <c r="I12" s="58" t="str">
        <f t="shared" si="4"/>
        <v xml:space="preserve"> </v>
      </c>
      <c r="J12" s="57" t="str">
        <f t="shared" si="5"/>
        <v xml:space="preserve"> </v>
      </c>
      <c r="K12" s="57" t="str">
        <f t="shared" si="6"/>
        <v xml:space="preserve"> </v>
      </c>
      <c r="L12" s="57" t="str">
        <f t="shared" si="7"/>
        <v xml:space="preserve"> </v>
      </c>
      <c r="M12" s="57" t="str">
        <f t="shared" si="8"/>
        <v xml:space="preserve"> </v>
      </c>
      <c r="N12" s="59" t="str">
        <f t="shared" si="9"/>
        <v xml:space="preserve"> </v>
      </c>
      <c r="O12" s="53" t="str">
        <f t="shared" si="10"/>
        <v xml:space="preserve"> </v>
      </c>
      <c r="P12" s="53" t="str">
        <f t="shared" si="11"/>
        <v xml:space="preserve"> </v>
      </c>
      <c r="Q12" s="53"/>
      <c r="R12" s="53"/>
      <c r="S12" s="53"/>
    </row>
    <row r="13" spans="1:19" ht="16.5" customHeight="1">
      <c r="A13" s="53">
        <v>6</v>
      </c>
      <c r="B13" s="55"/>
      <c r="C13" s="55" t="str">
        <f t="shared" si="0"/>
        <v xml:space="preserve"> </v>
      </c>
      <c r="D13" s="56"/>
      <c r="E13" s="56"/>
      <c r="F13" s="57" t="str">
        <f t="shared" si="1"/>
        <v xml:space="preserve"> </v>
      </c>
      <c r="G13" s="57" t="str">
        <f t="shared" si="2"/>
        <v xml:space="preserve"> </v>
      </c>
      <c r="H13" s="57" t="str">
        <f t="shared" si="3"/>
        <v xml:space="preserve"> </v>
      </c>
      <c r="I13" s="58" t="str">
        <f t="shared" si="4"/>
        <v xml:space="preserve"> </v>
      </c>
      <c r="J13" s="57" t="str">
        <f t="shared" si="5"/>
        <v xml:space="preserve"> </v>
      </c>
      <c r="K13" s="57" t="str">
        <f t="shared" si="6"/>
        <v xml:space="preserve"> </v>
      </c>
      <c r="L13" s="57" t="str">
        <f t="shared" si="7"/>
        <v xml:space="preserve"> </v>
      </c>
      <c r="M13" s="57" t="str">
        <f t="shared" si="8"/>
        <v xml:space="preserve"> </v>
      </c>
      <c r="N13" s="59" t="str">
        <f t="shared" si="9"/>
        <v xml:space="preserve"> </v>
      </c>
      <c r="O13" s="53" t="str">
        <f t="shared" si="10"/>
        <v xml:space="preserve"> </v>
      </c>
      <c r="P13" s="53" t="str">
        <f t="shared" si="11"/>
        <v xml:space="preserve"> </v>
      </c>
      <c r="Q13" s="53"/>
      <c r="R13" s="53"/>
      <c r="S13" s="53"/>
    </row>
    <row r="14" spans="1:19" ht="16.5" customHeight="1">
      <c r="A14" s="53">
        <v>7</v>
      </c>
      <c r="B14" s="55"/>
      <c r="C14" s="55" t="str">
        <f t="shared" si="0"/>
        <v xml:space="preserve"> </v>
      </c>
      <c r="D14" s="56"/>
      <c r="E14" s="56"/>
      <c r="F14" s="57" t="str">
        <f t="shared" si="1"/>
        <v xml:space="preserve"> </v>
      </c>
      <c r="G14" s="57" t="str">
        <f t="shared" si="2"/>
        <v xml:space="preserve"> </v>
      </c>
      <c r="H14" s="57" t="str">
        <f t="shared" si="3"/>
        <v xml:space="preserve"> </v>
      </c>
      <c r="I14" s="58" t="str">
        <f t="shared" si="4"/>
        <v xml:space="preserve"> </v>
      </c>
      <c r="J14" s="57" t="str">
        <f t="shared" si="5"/>
        <v xml:space="preserve"> </v>
      </c>
      <c r="K14" s="57" t="str">
        <f t="shared" si="6"/>
        <v xml:space="preserve"> </v>
      </c>
      <c r="L14" s="57" t="str">
        <f t="shared" si="7"/>
        <v xml:space="preserve"> </v>
      </c>
      <c r="M14" s="57" t="str">
        <f t="shared" si="8"/>
        <v xml:space="preserve"> </v>
      </c>
      <c r="N14" s="59" t="str">
        <f t="shared" si="9"/>
        <v xml:space="preserve"> </v>
      </c>
      <c r="O14" s="53" t="str">
        <f t="shared" si="10"/>
        <v xml:space="preserve"> </v>
      </c>
      <c r="P14" s="53" t="str">
        <f t="shared" si="11"/>
        <v xml:space="preserve"> </v>
      </c>
      <c r="Q14" s="53"/>
      <c r="R14" s="53"/>
      <c r="S14" s="53"/>
    </row>
    <row r="15" spans="1:19" ht="16.5" customHeight="1">
      <c r="A15" s="53">
        <v>8</v>
      </c>
      <c r="B15" s="55"/>
      <c r="C15" s="55" t="str">
        <f t="shared" si="0"/>
        <v xml:space="preserve"> </v>
      </c>
      <c r="D15" s="56"/>
      <c r="E15" s="56"/>
      <c r="F15" s="57" t="str">
        <f t="shared" si="1"/>
        <v xml:space="preserve"> </v>
      </c>
      <c r="G15" s="57" t="str">
        <f t="shared" si="2"/>
        <v xml:space="preserve"> </v>
      </c>
      <c r="H15" s="57" t="str">
        <f t="shared" si="3"/>
        <v xml:space="preserve"> </v>
      </c>
      <c r="I15" s="58" t="str">
        <f t="shared" si="4"/>
        <v xml:space="preserve"> </v>
      </c>
      <c r="J15" s="57" t="str">
        <f t="shared" si="5"/>
        <v xml:space="preserve"> </v>
      </c>
      <c r="K15" s="57" t="str">
        <f t="shared" si="6"/>
        <v xml:space="preserve"> </v>
      </c>
      <c r="L15" s="57" t="str">
        <f t="shared" si="7"/>
        <v xml:space="preserve"> </v>
      </c>
      <c r="M15" s="57" t="str">
        <f t="shared" si="8"/>
        <v xml:space="preserve"> </v>
      </c>
      <c r="N15" s="59" t="str">
        <f t="shared" si="9"/>
        <v xml:space="preserve"> </v>
      </c>
      <c r="O15" s="53" t="str">
        <f t="shared" si="10"/>
        <v xml:space="preserve"> </v>
      </c>
      <c r="P15" s="53" t="str">
        <f t="shared" si="11"/>
        <v xml:space="preserve"> </v>
      </c>
      <c r="Q15" s="53"/>
      <c r="R15" s="53"/>
      <c r="S15" s="53"/>
    </row>
    <row r="16" spans="1:19" ht="16.5" customHeight="1">
      <c r="A16" s="53">
        <v>9</v>
      </c>
      <c r="B16" s="55"/>
      <c r="C16" s="55" t="str">
        <f t="shared" si="0"/>
        <v xml:space="preserve"> </v>
      </c>
      <c r="D16" s="56"/>
      <c r="E16" s="56"/>
      <c r="F16" s="57" t="str">
        <f t="shared" si="1"/>
        <v xml:space="preserve"> </v>
      </c>
      <c r="G16" s="57" t="str">
        <f t="shared" si="2"/>
        <v xml:space="preserve"> </v>
      </c>
      <c r="H16" s="57" t="str">
        <f t="shared" si="3"/>
        <v xml:space="preserve"> </v>
      </c>
      <c r="I16" s="58" t="str">
        <f t="shared" si="4"/>
        <v xml:space="preserve"> </v>
      </c>
      <c r="J16" s="57" t="str">
        <f t="shared" si="5"/>
        <v xml:space="preserve"> </v>
      </c>
      <c r="K16" s="57" t="str">
        <f t="shared" si="6"/>
        <v xml:space="preserve"> </v>
      </c>
      <c r="L16" s="57" t="str">
        <f t="shared" si="7"/>
        <v xml:space="preserve"> </v>
      </c>
      <c r="M16" s="57" t="str">
        <f t="shared" si="8"/>
        <v xml:space="preserve"> </v>
      </c>
      <c r="N16" s="59" t="str">
        <f t="shared" si="9"/>
        <v xml:space="preserve"> </v>
      </c>
      <c r="O16" s="53" t="str">
        <f t="shared" si="10"/>
        <v xml:space="preserve"> </v>
      </c>
      <c r="P16" s="53" t="str">
        <f t="shared" si="11"/>
        <v xml:space="preserve"> </v>
      </c>
      <c r="Q16" s="53"/>
      <c r="R16" s="53"/>
      <c r="S16" s="53"/>
    </row>
    <row r="17" spans="1:19" ht="16.5" customHeight="1">
      <c r="A17" s="53">
        <v>10</v>
      </c>
      <c r="B17" s="55"/>
      <c r="C17" s="55" t="str">
        <f t="shared" si="0"/>
        <v xml:space="preserve"> </v>
      </c>
      <c r="D17" s="56"/>
      <c r="E17" s="56"/>
      <c r="F17" s="57" t="str">
        <f t="shared" si="1"/>
        <v xml:space="preserve"> </v>
      </c>
      <c r="G17" s="57" t="str">
        <f t="shared" si="2"/>
        <v xml:space="preserve"> </v>
      </c>
      <c r="H17" s="57" t="str">
        <f t="shared" si="3"/>
        <v xml:space="preserve"> </v>
      </c>
      <c r="I17" s="58" t="str">
        <f t="shared" si="4"/>
        <v xml:space="preserve"> </v>
      </c>
      <c r="J17" s="57" t="str">
        <f t="shared" si="5"/>
        <v xml:space="preserve"> </v>
      </c>
      <c r="K17" s="57" t="str">
        <f t="shared" si="6"/>
        <v xml:space="preserve"> </v>
      </c>
      <c r="L17" s="57" t="str">
        <f t="shared" si="7"/>
        <v xml:space="preserve"> </v>
      </c>
      <c r="M17" s="57" t="str">
        <f t="shared" si="8"/>
        <v xml:space="preserve"> </v>
      </c>
      <c r="N17" s="59" t="str">
        <f t="shared" si="9"/>
        <v xml:space="preserve"> </v>
      </c>
      <c r="O17" s="53" t="str">
        <f t="shared" si="10"/>
        <v xml:space="preserve"> </v>
      </c>
      <c r="P17" s="53" t="str">
        <f t="shared" si="11"/>
        <v xml:space="preserve"> </v>
      </c>
      <c r="Q17" s="53"/>
      <c r="R17" s="53"/>
      <c r="S17" s="53"/>
    </row>
    <row r="18" spans="1:19" ht="16.5" customHeight="1">
      <c r="A18" s="53">
        <v>11</v>
      </c>
      <c r="B18" s="55"/>
      <c r="C18" s="55" t="str">
        <f t="shared" si="0"/>
        <v xml:space="preserve"> </v>
      </c>
      <c r="D18" s="56"/>
      <c r="E18" s="56"/>
      <c r="F18" s="57" t="str">
        <f t="shared" si="1"/>
        <v xml:space="preserve"> </v>
      </c>
      <c r="G18" s="57" t="str">
        <f t="shared" si="2"/>
        <v xml:space="preserve"> </v>
      </c>
      <c r="H18" s="57" t="str">
        <f t="shared" si="3"/>
        <v xml:space="preserve"> </v>
      </c>
      <c r="I18" s="58" t="str">
        <f t="shared" si="4"/>
        <v xml:space="preserve"> </v>
      </c>
      <c r="J18" s="57" t="str">
        <f t="shared" si="5"/>
        <v xml:space="preserve"> </v>
      </c>
      <c r="K18" s="57" t="str">
        <f t="shared" si="6"/>
        <v xml:space="preserve"> </v>
      </c>
      <c r="L18" s="57" t="str">
        <f t="shared" si="7"/>
        <v xml:space="preserve"> </v>
      </c>
      <c r="M18" s="57" t="str">
        <f t="shared" si="8"/>
        <v xml:space="preserve"> </v>
      </c>
      <c r="N18" s="59" t="str">
        <f t="shared" si="9"/>
        <v xml:space="preserve"> </v>
      </c>
      <c r="O18" s="53" t="str">
        <f t="shared" si="10"/>
        <v xml:space="preserve"> </v>
      </c>
      <c r="P18" s="53" t="str">
        <f t="shared" si="11"/>
        <v xml:space="preserve"> </v>
      </c>
      <c r="Q18" s="53"/>
      <c r="R18" s="53"/>
      <c r="S18" s="53"/>
    </row>
    <row r="19" spans="1:19" ht="16.5" customHeight="1">
      <c r="A19" s="53">
        <v>12</v>
      </c>
      <c r="B19" s="55"/>
      <c r="C19" s="55" t="str">
        <f t="shared" si="0"/>
        <v xml:space="preserve"> </v>
      </c>
      <c r="D19" s="56"/>
      <c r="E19" s="56"/>
      <c r="F19" s="57" t="str">
        <f t="shared" si="1"/>
        <v xml:space="preserve"> </v>
      </c>
      <c r="G19" s="57" t="str">
        <f t="shared" si="2"/>
        <v xml:space="preserve"> </v>
      </c>
      <c r="H19" s="57" t="str">
        <f t="shared" si="3"/>
        <v xml:space="preserve"> </v>
      </c>
      <c r="I19" s="58" t="str">
        <f t="shared" si="4"/>
        <v xml:space="preserve"> </v>
      </c>
      <c r="J19" s="57" t="str">
        <f t="shared" si="5"/>
        <v xml:space="preserve"> </v>
      </c>
      <c r="K19" s="57" t="str">
        <f t="shared" si="6"/>
        <v xml:space="preserve"> </v>
      </c>
      <c r="L19" s="57" t="str">
        <f t="shared" si="7"/>
        <v xml:space="preserve"> </v>
      </c>
      <c r="M19" s="57" t="str">
        <f t="shared" si="8"/>
        <v xml:space="preserve"> </v>
      </c>
      <c r="N19" s="59" t="str">
        <f t="shared" si="9"/>
        <v xml:space="preserve"> </v>
      </c>
      <c r="O19" s="53" t="str">
        <f t="shared" si="10"/>
        <v xml:space="preserve"> </v>
      </c>
      <c r="P19" s="53" t="str">
        <f t="shared" si="11"/>
        <v xml:space="preserve"> </v>
      </c>
      <c r="Q19" s="53"/>
      <c r="R19" s="53"/>
      <c r="S19" s="53"/>
    </row>
    <row r="20" spans="1:19" ht="16.5" customHeight="1">
      <c r="A20" s="53">
        <v>13</v>
      </c>
      <c r="B20" s="55"/>
      <c r="C20" s="55" t="str">
        <f t="shared" si="0"/>
        <v xml:space="preserve"> </v>
      </c>
      <c r="D20" s="56"/>
      <c r="E20" s="56"/>
      <c r="F20" s="57" t="str">
        <f t="shared" si="1"/>
        <v xml:space="preserve"> </v>
      </c>
      <c r="G20" s="57" t="str">
        <f t="shared" si="2"/>
        <v xml:space="preserve"> </v>
      </c>
      <c r="H20" s="57" t="str">
        <f t="shared" si="3"/>
        <v xml:space="preserve"> </v>
      </c>
      <c r="I20" s="58" t="str">
        <f t="shared" si="4"/>
        <v xml:space="preserve"> </v>
      </c>
      <c r="J20" s="57" t="str">
        <f t="shared" si="5"/>
        <v xml:space="preserve"> </v>
      </c>
      <c r="K20" s="57" t="str">
        <f t="shared" si="6"/>
        <v xml:space="preserve"> </v>
      </c>
      <c r="L20" s="57" t="str">
        <f t="shared" si="7"/>
        <v xml:space="preserve"> </v>
      </c>
      <c r="M20" s="57" t="str">
        <f t="shared" si="8"/>
        <v xml:space="preserve"> </v>
      </c>
      <c r="N20" s="59" t="str">
        <f t="shared" si="9"/>
        <v xml:space="preserve"> </v>
      </c>
      <c r="O20" s="53" t="str">
        <f t="shared" si="10"/>
        <v xml:space="preserve"> </v>
      </c>
      <c r="P20" s="53" t="str">
        <f t="shared" si="11"/>
        <v xml:space="preserve"> </v>
      </c>
      <c r="Q20" s="53"/>
      <c r="R20" s="53"/>
      <c r="S20" s="53"/>
    </row>
    <row r="21" spans="1:19" ht="16.5" customHeight="1">
      <c r="A21" s="53">
        <v>14</v>
      </c>
      <c r="B21" s="55"/>
      <c r="C21" s="55" t="str">
        <f t="shared" si="0"/>
        <v xml:space="preserve"> </v>
      </c>
      <c r="D21" s="56"/>
      <c r="E21" s="56"/>
      <c r="F21" s="57" t="str">
        <f t="shared" si="1"/>
        <v xml:space="preserve"> </v>
      </c>
      <c r="G21" s="57" t="str">
        <f t="shared" si="2"/>
        <v xml:space="preserve"> </v>
      </c>
      <c r="H21" s="57" t="str">
        <f t="shared" si="3"/>
        <v xml:space="preserve"> </v>
      </c>
      <c r="I21" s="58" t="str">
        <f t="shared" si="4"/>
        <v xml:space="preserve"> </v>
      </c>
      <c r="J21" s="57" t="str">
        <f t="shared" si="5"/>
        <v xml:space="preserve"> </v>
      </c>
      <c r="K21" s="57" t="str">
        <f t="shared" si="6"/>
        <v xml:space="preserve"> </v>
      </c>
      <c r="L21" s="57" t="str">
        <f t="shared" si="7"/>
        <v xml:space="preserve"> </v>
      </c>
      <c r="M21" s="57" t="str">
        <f t="shared" si="8"/>
        <v xml:space="preserve"> </v>
      </c>
      <c r="N21" s="59" t="str">
        <f t="shared" si="9"/>
        <v xml:space="preserve"> </v>
      </c>
      <c r="O21" s="53" t="str">
        <f t="shared" si="10"/>
        <v xml:space="preserve"> </v>
      </c>
      <c r="P21" s="53" t="str">
        <f t="shared" si="11"/>
        <v xml:space="preserve"> </v>
      </c>
      <c r="Q21" s="53"/>
      <c r="R21" s="53"/>
      <c r="S21" s="53"/>
    </row>
    <row r="22" spans="1:19" ht="16.5" customHeight="1">
      <c r="A22" s="53">
        <v>15</v>
      </c>
      <c r="B22" s="55"/>
      <c r="C22" s="55" t="str">
        <f t="shared" si="0"/>
        <v xml:space="preserve"> </v>
      </c>
      <c r="D22" s="56"/>
      <c r="E22" s="56"/>
      <c r="F22" s="57" t="str">
        <f t="shared" si="1"/>
        <v xml:space="preserve"> </v>
      </c>
      <c r="G22" s="57" t="str">
        <f t="shared" si="2"/>
        <v xml:space="preserve"> </v>
      </c>
      <c r="H22" s="57" t="str">
        <f t="shared" si="3"/>
        <v xml:space="preserve"> </v>
      </c>
      <c r="I22" s="58" t="str">
        <f t="shared" si="4"/>
        <v xml:space="preserve"> </v>
      </c>
      <c r="J22" s="57" t="str">
        <f t="shared" si="5"/>
        <v xml:space="preserve"> </v>
      </c>
      <c r="K22" s="57" t="str">
        <f t="shared" si="6"/>
        <v xml:space="preserve"> </v>
      </c>
      <c r="L22" s="57" t="str">
        <f t="shared" si="7"/>
        <v xml:space="preserve"> </v>
      </c>
      <c r="M22" s="57" t="str">
        <f t="shared" si="8"/>
        <v xml:space="preserve"> </v>
      </c>
      <c r="N22" s="59" t="str">
        <f t="shared" si="9"/>
        <v xml:space="preserve"> </v>
      </c>
      <c r="O22" s="53" t="str">
        <f t="shared" si="10"/>
        <v xml:space="preserve"> </v>
      </c>
      <c r="P22" s="53" t="str">
        <f t="shared" si="11"/>
        <v xml:space="preserve"> </v>
      </c>
      <c r="Q22" s="53"/>
      <c r="R22" s="53"/>
      <c r="S22" s="53"/>
    </row>
    <row r="23" spans="1:19" ht="16.5" customHeight="1">
      <c r="A23" s="53">
        <v>16</v>
      </c>
      <c r="B23" s="55"/>
      <c r="C23" s="55" t="str">
        <f t="shared" si="0"/>
        <v xml:space="preserve"> </v>
      </c>
      <c r="D23" s="56"/>
      <c r="E23" s="56"/>
      <c r="F23" s="57" t="str">
        <f t="shared" si="1"/>
        <v xml:space="preserve"> </v>
      </c>
      <c r="G23" s="57" t="str">
        <f t="shared" si="2"/>
        <v xml:space="preserve"> </v>
      </c>
      <c r="H23" s="57" t="str">
        <f t="shared" si="3"/>
        <v xml:space="preserve"> </v>
      </c>
      <c r="I23" s="58" t="str">
        <f t="shared" si="4"/>
        <v xml:space="preserve"> </v>
      </c>
      <c r="J23" s="57" t="str">
        <f t="shared" si="5"/>
        <v xml:space="preserve"> </v>
      </c>
      <c r="K23" s="57" t="str">
        <f t="shared" si="6"/>
        <v xml:space="preserve"> </v>
      </c>
      <c r="L23" s="57" t="str">
        <f t="shared" si="7"/>
        <v xml:space="preserve"> </v>
      </c>
      <c r="M23" s="57" t="str">
        <f t="shared" si="8"/>
        <v xml:space="preserve"> </v>
      </c>
      <c r="N23" s="59" t="str">
        <f t="shared" si="9"/>
        <v xml:space="preserve"> </v>
      </c>
      <c r="O23" s="53" t="str">
        <f t="shared" si="10"/>
        <v xml:space="preserve"> </v>
      </c>
      <c r="P23" s="53" t="str">
        <f t="shared" si="11"/>
        <v xml:space="preserve"> </v>
      </c>
      <c r="Q23" s="53"/>
      <c r="R23" s="53"/>
      <c r="S23" s="53"/>
    </row>
    <row r="24" spans="1:19" ht="16.5" customHeight="1">
      <c r="A24" s="53">
        <v>17</v>
      </c>
      <c r="B24" s="55"/>
      <c r="C24" s="55" t="str">
        <f t="shared" si="0"/>
        <v xml:space="preserve"> </v>
      </c>
      <c r="D24" s="56"/>
      <c r="E24" s="56"/>
      <c r="F24" s="57" t="str">
        <f t="shared" si="1"/>
        <v xml:space="preserve"> </v>
      </c>
      <c r="G24" s="57" t="str">
        <f t="shared" si="2"/>
        <v xml:space="preserve"> </v>
      </c>
      <c r="H24" s="57" t="str">
        <f t="shared" si="3"/>
        <v xml:space="preserve"> </v>
      </c>
      <c r="I24" s="58" t="str">
        <f t="shared" si="4"/>
        <v xml:space="preserve"> </v>
      </c>
      <c r="J24" s="57" t="str">
        <f t="shared" si="5"/>
        <v xml:space="preserve"> </v>
      </c>
      <c r="K24" s="57" t="str">
        <f t="shared" si="6"/>
        <v xml:space="preserve"> </v>
      </c>
      <c r="L24" s="57" t="str">
        <f t="shared" si="7"/>
        <v xml:space="preserve"> </v>
      </c>
      <c r="M24" s="57" t="str">
        <f t="shared" si="8"/>
        <v xml:space="preserve"> </v>
      </c>
      <c r="N24" s="59" t="str">
        <f t="shared" si="9"/>
        <v xml:space="preserve"> </v>
      </c>
      <c r="O24" s="53" t="str">
        <f t="shared" si="10"/>
        <v xml:space="preserve"> </v>
      </c>
      <c r="P24" s="53" t="str">
        <f t="shared" si="11"/>
        <v xml:space="preserve"> </v>
      </c>
      <c r="Q24" s="53"/>
      <c r="R24" s="53"/>
      <c r="S24" s="53"/>
    </row>
    <row r="25" spans="1:19" ht="16.5" customHeight="1">
      <c r="A25" s="53">
        <v>18</v>
      </c>
      <c r="B25" s="55"/>
      <c r="C25" s="55" t="str">
        <f t="shared" si="0"/>
        <v xml:space="preserve"> </v>
      </c>
      <c r="D25" s="56"/>
      <c r="E25" s="56"/>
      <c r="F25" s="57" t="str">
        <f t="shared" si="1"/>
        <v xml:space="preserve"> </v>
      </c>
      <c r="G25" s="57" t="str">
        <f t="shared" si="2"/>
        <v xml:space="preserve"> </v>
      </c>
      <c r="H25" s="57" t="str">
        <f t="shared" si="3"/>
        <v xml:space="preserve"> </v>
      </c>
      <c r="I25" s="58" t="str">
        <f t="shared" si="4"/>
        <v xml:space="preserve"> </v>
      </c>
      <c r="J25" s="57" t="str">
        <f t="shared" si="5"/>
        <v xml:space="preserve"> </v>
      </c>
      <c r="K25" s="57" t="str">
        <f t="shared" si="6"/>
        <v xml:space="preserve"> </v>
      </c>
      <c r="L25" s="57" t="str">
        <f t="shared" si="7"/>
        <v xml:space="preserve"> </v>
      </c>
      <c r="M25" s="57" t="str">
        <f t="shared" si="8"/>
        <v xml:space="preserve"> </v>
      </c>
      <c r="N25" s="59" t="str">
        <f t="shared" si="9"/>
        <v xml:space="preserve"> </v>
      </c>
      <c r="O25" s="53" t="str">
        <f t="shared" si="10"/>
        <v xml:space="preserve"> </v>
      </c>
      <c r="P25" s="53" t="str">
        <f t="shared" si="11"/>
        <v xml:space="preserve"> </v>
      </c>
      <c r="Q25" s="53"/>
      <c r="R25" s="53"/>
      <c r="S25" s="53"/>
    </row>
    <row r="26" spans="1:19" ht="16.5" customHeight="1">
      <c r="A26" s="53">
        <v>19</v>
      </c>
      <c r="B26" s="55"/>
      <c r="C26" s="55" t="str">
        <f t="shared" si="0"/>
        <v xml:space="preserve"> </v>
      </c>
      <c r="D26" s="56"/>
      <c r="E26" s="56"/>
      <c r="F26" s="57" t="str">
        <f t="shared" si="1"/>
        <v xml:space="preserve"> </v>
      </c>
      <c r="G26" s="57" t="str">
        <f t="shared" si="2"/>
        <v xml:space="preserve"> </v>
      </c>
      <c r="H26" s="57" t="str">
        <f t="shared" si="3"/>
        <v xml:space="preserve"> </v>
      </c>
      <c r="I26" s="58" t="str">
        <f t="shared" si="4"/>
        <v xml:space="preserve"> </v>
      </c>
      <c r="J26" s="57" t="str">
        <f t="shared" si="5"/>
        <v xml:space="preserve"> </v>
      </c>
      <c r="K26" s="57" t="str">
        <f t="shared" si="6"/>
        <v xml:space="preserve"> </v>
      </c>
      <c r="L26" s="57" t="str">
        <f t="shared" si="7"/>
        <v xml:space="preserve"> </v>
      </c>
      <c r="M26" s="57" t="str">
        <f t="shared" si="8"/>
        <v xml:space="preserve"> </v>
      </c>
      <c r="N26" s="59" t="str">
        <f t="shared" si="9"/>
        <v xml:space="preserve"> </v>
      </c>
      <c r="O26" s="53" t="str">
        <f t="shared" si="10"/>
        <v xml:space="preserve"> </v>
      </c>
      <c r="P26" s="53" t="str">
        <f t="shared" si="11"/>
        <v xml:space="preserve"> </v>
      </c>
      <c r="Q26" s="53"/>
      <c r="R26" s="53"/>
      <c r="S26" s="53"/>
    </row>
    <row r="27" spans="1:19" ht="16.5" customHeight="1">
      <c r="A27" s="53">
        <v>20</v>
      </c>
      <c r="B27" s="55"/>
      <c r="C27" s="55" t="str">
        <f t="shared" si="0"/>
        <v xml:space="preserve"> </v>
      </c>
      <c r="D27" s="56"/>
      <c r="E27" s="56"/>
      <c r="F27" s="57" t="str">
        <f t="shared" si="1"/>
        <v xml:space="preserve"> </v>
      </c>
      <c r="G27" s="57" t="str">
        <f t="shared" si="2"/>
        <v xml:space="preserve"> </v>
      </c>
      <c r="H27" s="57" t="str">
        <f t="shared" si="3"/>
        <v xml:space="preserve"> </v>
      </c>
      <c r="I27" s="58" t="str">
        <f t="shared" si="4"/>
        <v xml:space="preserve"> </v>
      </c>
      <c r="J27" s="57" t="str">
        <f t="shared" si="5"/>
        <v xml:space="preserve"> </v>
      </c>
      <c r="K27" s="57" t="str">
        <f t="shared" si="6"/>
        <v xml:space="preserve"> </v>
      </c>
      <c r="L27" s="57" t="str">
        <f t="shared" si="7"/>
        <v xml:space="preserve"> </v>
      </c>
      <c r="M27" s="57" t="str">
        <f t="shared" si="8"/>
        <v xml:space="preserve"> </v>
      </c>
      <c r="N27" s="59" t="str">
        <f t="shared" si="9"/>
        <v xml:space="preserve"> </v>
      </c>
      <c r="O27" s="53" t="str">
        <f t="shared" si="10"/>
        <v xml:space="preserve"> </v>
      </c>
      <c r="P27" s="53" t="str">
        <f t="shared" si="11"/>
        <v xml:space="preserve"> </v>
      </c>
      <c r="Q27" s="53"/>
      <c r="R27" s="53"/>
      <c r="S27" s="53"/>
    </row>
    <row r="28" spans="1:19" ht="16.5" customHeight="1">
      <c r="A28" s="53">
        <v>21</v>
      </c>
      <c r="B28" s="55"/>
      <c r="C28" s="55" t="str">
        <f t="shared" si="0"/>
        <v xml:space="preserve"> </v>
      </c>
      <c r="D28" s="56"/>
      <c r="E28" s="56"/>
      <c r="F28" s="57" t="str">
        <f t="shared" si="1"/>
        <v xml:space="preserve"> </v>
      </c>
      <c r="G28" s="57" t="str">
        <f t="shared" si="2"/>
        <v xml:space="preserve"> </v>
      </c>
      <c r="H28" s="57" t="str">
        <f t="shared" si="3"/>
        <v xml:space="preserve"> </v>
      </c>
      <c r="I28" s="58" t="str">
        <f t="shared" si="4"/>
        <v xml:space="preserve"> </v>
      </c>
      <c r="J28" s="57" t="str">
        <f t="shared" si="5"/>
        <v xml:space="preserve"> </v>
      </c>
      <c r="K28" s="57" t="str">
        <f t="shared" si="6"/>
        <v xml:space="preserve"> </v>
      </c>
      <c r="L28" s="57" t="str">
        <f t="shared" si="7"/>
        <v xml:space="preserve"> </v>
      </c>
      <c r="M28" s="57" t="str">
        <f t="shared" si="8"/>
        <v xml:space="preserve"> </v>
      </c>
      <c r="N28" s="59" t="str">
        <f t="shared" si="9"/>
        <v xml:space="preserve"> </v>
      </c>
      <c r="O28" s="53" t="str">
        <f t="shared" si="10"/>
        <v xml:space="preserve"> </v>
      </c>
      <c r="P28" s="53" t="str">
        <f t="shared" si="11"/>
        <v xml:space="preserve"> </v>
      </c>
      <c r="Q28" s="53"/>
      <c r="R28" s="53"/>
      <c r="S28" s="53"/>
    </row>
    <row r="29" spans="1:19" ht="16.5" customHeight="1">
      <c r="A29" s="53">
        <v>22</v>
      </c>
      <c r="B29" s="55"/>
      <c r="C29" s="55" t="str">
        <f t="shared" si="0"/>
        <v xml:space="preserve"> </v>
      </c>
      <c r="D29" s="56"/>
      <c r="E29" s="56"/>
      <c r="F29" s="57" t="str">
        <f t="shared" si="1"/>
        <v xml:space="preserve"> </v>
      </c>
      <c r="G29" s="57" t="str">
        <f t="shared" si="2"/>
        <v xml:space="preserve"> </v>
      </c>
      <c r="H29" s="57" t="str">
        <f t="shared" si="3"/>
        <v xml:space="preserve"> </v>
      </c>
      <c r="I29" s="58" t="str">
        <f t="shared" si="4"/>
        <v xml:space="preserve"> </v>
      </c>
      <c r="J29" s="57" t="str">
        <f t="shared" si="5"/>
        <v xml:space="preserve"> </v>
      </c>
      <c r="K29" s="57" t="str">
        <f t="shared" si="6"/>
        <v xml:space="preserve"> </v>
      </c>
      <c r="L29" s="57" t="str">
        <f t="shared" si="7"/>
        <v xml:space="preserve"> </v>
      </c>
      <c r="M29" s="57" t="str">
        <f t="shared" si="8"/>
        <v xml:space="preserve"> </v>
      </c>
      <c r="N29" s="59" t="str">
        <f t="shared" si="9"/>
        <v xml:space="preserve"> </v>
      </c>
      <c r="O29" s="53" t="str">
        <f t="shared" si="10"/>
        <v xml:space="preserve"> </v>
      </c>
      <c r="P29" s="53" t="str">
        <f t="shared" si="11"/>
        <v xml:space="preserve"> </v>
      </c>
      <c r="Q29" s="53"/>
      <c r="R29" s="53"/>
      <c r="S29" s="53"/>
    </row>
    <row r="30" spans="1:19" ht="16.5" customHeight="1">
      <c r="A30" s="53">
        <v>23</v>
      </c>
      <c r="B30" s="55"/>
      <c r="C30" s="55" t="str">
        <f t="shared" si="0"/>
        <v xml:space="preserve"> </v>
      </c>
      <c r="D30" s="56"/>
      <c r="E30" s="56"/>
      <c r="F30" s="57" t="str">
        <f t="shared" si="1"/>
        <v xml:space="preserve"> </v>
      </c>
      <c r="G30" s="57" t="str">
        <f t="shared" si="2"/>
        <v xml:space="preserve"> </v>
      </c>
      <c r="H30" s="57" t="str">
        <f t="shared" si="3"/>
        <v xml:space="preserve"> </v>
      </c>
      <c r="I30" s="58" t="str">
        <f t="shared" si="4"/>
        <v xml:space="preserve"> </v>
      </c>
      <c r="J30" s="57" t="str">
        <f t="shared" si="5"/>
        <v xml:space="preserve"> </v>
      </c>
      <c r="K30" s="57" t="str">
        <f t="shared" si="6"/>
        <v xml:space="preserve"> </v>
      </c>
      <c r="L30" s="57" t="str">
        <f t="shared" si="7"/>
        <v xml:space="preserve"> </v>
      </c>
      <c r="M30" s="57" t="str">
        <f t="shared" si="8"/>
        <v xml:space="preserve"> </v>
      </c>
      <c r="N30" s="59" t="str">
        <f t="shared" si="9"/>
        <v xml:space="preserve"> </v>
      </c>
      <c r="O30" s="53" t="str">
        <f t="shared" si="10"/>
        <v xml:space="preserve"> </v>
      </c>
      <c r="P30" s="53" t="str">
        <f t="shared" si="11"/>
        <v xml:space="preserve"> </v>
      </c>
      <c r="Q30" s="53"/>
      <c r="R30" s="53"/>
      <c r="S30" s="53"/>
    </row>
    <row r="31" spans="1:19" ht="16.5" customHeight="1">
      <c r="A31" s="53">
        <v>24</v>
      </c>
      <c r="B31" s="55"/>
      <c r="C31" s="55" t="str">
        <f t="shared" si="0"/>
        <v xml:space="preserve"> </v>
      </c>
      <c r="D31" s="56"/>
      <c r="E31" s="56"/>
      <c r="F31" s="57" t="str">
        <f t="shared" si="1"/>
        <v xml:space="preserve"> </v>
      </c>
      <c r="G31" s="57" t="str">
        <f t="shared" si="2"/>
        <v xml:space="preserve"> </v>
      </c>
      <c r="H31" s="57" t="str">
        <f t="shared" si="3"/>
        <v xml:space="preserve"> </v>
      </c>
      <c r="I31" s="58" t="str">
        <f t="shared" si="4"/>
        <v xml:space="preserve"> </v>
      </c>
      <c r="J31" s="57" t="str">
        <f t="shared" si="5"/>
        <v xml:space="preserve"> </v>
      </c>
      <c r="K31" s="57" t="str">
        <f t="shared" si="6"/>
        <v xml:space="preserve"> </v>
      </c>
      <c r="L31" s="57" t="str">
        <f t="shared" si="7"/>
        <v xml:space="preserve"> </v>
      </c>
      <c r="M31" s="57" t="str">
        <f t="shared" si="8"/>
        <v xml:space="preserve"> </v>
      </c>
      <c r="N31" s="59" t="str">
        <f t="shared" si="9"/>
        <v xml:space="preserve"> </v>
      </c>
      <c r="O31" s="53" t="str">
        <f t="shared" si="10"/>
        <v xml:space="preserve"> </v>
      </c>
      <c r="P31" s="53" t="str">
        <f t="shared" si="11"/>
        <v xml:space="preserve"> </v>
      </c>
      <c r="Q31" s="53"/>
      <c r="R31" s="53"/>
      <c r="S31" s="53"/>
    </row>
    <row r="32" spans="1:19" ht="16.5" customHeight="1">
      <c r="A32" s="53"/>
      <c r="B32" s="55"/>
      <c r="C32" s="55"/>
      <c r="D32" s="56"/>
      <c r="E32" s="56"/>
      <c r="F32" s="57"/>
      <c r="G32" s="57"/>
      <c r="H32" s="57"/>
      <c r="I32" s="58"/>
      <c r="J32" s="57"/>
      <c r="K32" s="57"/>
      <c r="L32" s="57"/>
      <c r="M32" s="57"/>
      <c r="N32" s="96"/>
      <c r="O32" s="53"/>
      <c r="P32" s="53"/>
      <c r="Q32" s="53"/>
      <c r="R32" s="53"/>
      <c r="S32" s="5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79"/>
  <sheetViews>
    <sheetView workbookViewId="0"/>
  </sheetViews>
  <sheetFormatPr defaultColWidth="15.109375" defaultRowHeight="15" customHeight="1"/>
  <cols>
    <col min="1" max="1" width="6.21875" customWidth="1"/>
    <col min="2" max="3" width="7.77734375" customWidth="1"/>
    <col min="4" max="4" width="4.88671875" customWidth="1"/>
    <col min="5" max="6" width="7.77734375" customWidth="1"/>
    <col min="7" max="7" width="6" customWidth="1"/>
    <col min="8" max="8" width="5.109375" customWidth="1"/>
    <col min="9" max="13" width="7.77734375" customWidth="1"/>
    <col min="14" max="14" width="23.109375" customWidth="1"/>
    <col min="15" max="15" width="7.109375" customWidth="1"/>
    <col min="16" max="17" width="6.88671875" customWidth="1"/>
    <col min="18" max="20" width="7.77734375" customWidth="1"/>
    <col min="21" max="21" width="4.77734375" customWidth="1"/>
    <col min="22" max="22" width="4.21875" customWidth="1"/>
    <col min="23" max="25" width="7.77734375" customWidth="1"/>
  </cols>
  <sheetData>
    <row r="1" spans="1:25" ht="18.75" customHeight="1">
      <c r="A1" s="97" t="s">
        <v>228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/>
      <c r="N1" s="28"/>
      <c r="O1" s="27"/>
      <c r="P1" s="27"/>
      <c r="Q1" s="27"/>
      <c r="R1" s="27"/>
      <c r="S1" s="28"/>
      <c r="T1" s="28"/>
      <c r="U1" s="28"/>
      <c r="V1" s="28"/>
      <c r="W1" s="28"/>
      <c r="X1" s="28"/>
      <c r="Y1" s="28"/>
    </row>
    <row r="2" spans="1:25" ht="18.75" customHeight="1">
      <c r="A2" s="5" t="s">
        <v>229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8"/>
      <c r="O2" s="27"/>
      <c r="P2" s="27"/>
      <c r="Q2" s="27"/>
      <c r="R2" s="27"/>
      <c r="S2" s="28"/>
      <c r="T2" s="28"/>
      <c r="U2" s="28"/>
      <c r="V2" s="28"/>
      <c r="W2" s="28"/>
      <c r="X2" s="28"/>
      <c r="Y2" s="28"/>
    </row>
    <row r="3" spans="1:25" ht="12.7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7"/>
      <c r="N3" s="28"/>
      <c r="O3" s="27"/>
      <c r="P3" s="27"/>
      <c r="Q3" s="27"/>
      <c r="R3" s="27"/>
      <c r="S3" s="27"/>
      <c r="T3" s="27"/>
      <c r="U3" s="28"/>
      <c r="V3" s="28"/>
      <c r="W3" s="41"/>
      <c r="X3" s="41"/>
      <c r="Y3" s="41"/>
    </row>
    <row r="4" spans="1:25" ht="12.75" customHeight="1">
      <c r="A4" s="43"/>
      <c r="B4" s="41"/>
      <c r="C4" s="28"/>
      <c r="D4" s="28"/>
      <c r="E4" s="41"/>
      <c r="F4" s="41"/>
      <c r="G4" s="28"/>
      <c r="H4" s="28"/>
      <c r="I4" s="41"/>
      <c r="J4" s="41"/>
      <c r="K4" s="28"/>
      <c r="L4" s="27" t="s">
        <v>230</v>
      </c>
      <c r="M4" s="27"/>
      <c r="N4" s="28"/>
      <c r="O4" s="27"/>
      <c r="P4" s="27"/>
      <c r="Q4" s="27"/>
      <c r="R4" s="27"/>
      <c r="S4" s="27"/>
      <c r="T4" s="27"/>
      <c r="U4" s="28"/>
      <c r="V4" s="98"/>
      <c r="W4" s="99" t="s">
        <v>231</v>
      </c>
      <c r="X4" s="100"/>
      <c r="Y4" s="101"/>
    </row>
    <row r="5" spans="1:25" ht="15.75" customHeight="1">
      <c r="A5" s="102">
        <v>1</v>
      </c>
      <c r="B5" s="53">
        <v>22</v>
      </c>
      <c r="C5" s="103"/>
      <c r="D5" s="98" t="s">
        <v>30</v>
      </c>
      <c r="E5" s="104" t="s">
        <v>232</v>
      </c>
      <c r="F5" s="105" t="s">
        <v>233</v>
      </c>
      <c r="G5" s="103"/>
      <c r="H5" s="98" t="s">
        <v>234</v>
      </c>
      <c r="I5" s="104" t="s">
        <v>232</v>
      </c>
      <c r="J5" s="105" t="s">
        <v>235</v>
      </c>
      <c r="K5" s="103"/>
      <c r="L5" s="27" t="s">
        <v>230</v>
      </c>
      <c r="M5" s="106">
        <v>0.53472222222222221</v>
      </c>
      <c r="N5" s="28" t="s">
        <v>236</v>
      </c>
      <c r="O5" s="27"/>
      <c r="P5" s="27" t="s">
        <v>237</v>
      </c>
      <c r="Q5" s="27" t="s">
        <v>238</v>
      </c>
      <c r="R5" s="27" t="s">
        <v>239</v>
      </c>
      <c r="S5" s="27"/>
      <c r="T5" s="27"/>
      <c r="U5" s="28"/>
      <c r="V5" s="98"/>
      <c r="W5" s="107" t="s">
        <v>240</v>
      </c>
      <c r="X5" s="108" t="s">
        <v>30</v>
      </c>
      <c r="Y5" s="109" t="s">
        <v>241</v>
      </c>
    </row>
    <row r="6" spans="1:25" ht="15.75" customHeight="1">
      <c r="A6" s="102">
        <v>2</v>
      </c>
      <c r="B6" s="53">
        <v>18</v>
      </c>
      <c r="C6" s="103"/>
      <c r="D6" s="98"/>
      <c r="E6" s="110"/>
      <c r="F6" s="111"/>
      <c r="G6" s="112"/>
      <c r="H6" s="98"/>
      <c r="I6" s="110"/>
      <c r="J6" s="111"/>
      <c r="K6" s="103"/>
      <c r="L6" s="27">
        <v>1</v>
      </c>
      <c r="M6" s="106" t="s">
        <v>242</v>
      </c>
      <c r="N6" s="113" t="s">
        <v>243</v>
      </c>
      <c r="O6" s="27" t="s">
        <v>30</v>
      </c>
      <c r="P6" s="114">
        <v>3</v>
      </c>
      <c r="Q6" s="27">
        <v>1</v>
      </c>
      <c r="R6" s="106" t="s">
        <v>244</v>
      </c>
      <c r="S6" s="115" t="str">
        <f t="shared" ref="S6:S22" si="0">O6</f>
        <v>m</v>
      </c>
      <c r="T6" s="115" t="e">
        <f t="shared" ref="T6:T22" si="1">P6*R6+S6</f>
        <v>#VALUE!</v>
      </c>
      <c r="U6" s="28"/>
      <c r="V6" s="98"/>
      <c r="W6" s="103" t="s">
        <v>245</v>
      </c>
      <c r="X6" s="28" t="s">
        <v>246</v>
      </c>
      <c r="Y6" s="98" t="s">
        <v>247</v>
      </c>
    </row>
    <row r="7" spans="1:25" ht="15.75" customHeight="1">
      <c r="A7" s="102">
        <v>3</v>
      </c>
      <c r="B7" s="53">
        <v>15</v>
      </c>
      <c r="C7" s="103"/>
      <c r="D7" s="98"/>
      <c r="E7" s="116"/>
      <c r="F7" s="117"/>
      <c r="G7" s="112"/>
      <c r="H7" s="98"/>
      <c r="I7" s="116"/>
      <c r="J7" s="117"/>
      <c r="K7" s="103"/>
      <c r="L7" s="27">
        <v>2</v>
      </c>
      <c r="M7" s="118">
        <v>0.54513888888888884</v>
      </c>
      <c r="N7" s="113" t="s">
        <v>248</v>
      </c>
      <c r="O7" s="27" t="s">
        <v>30</v>
      </c>
      <c r="P7" s="114">
        <v>3</v>
      </c>
      <c r="Q7" s="27">
        <v>2</v>
      </c>
      <c r="R7" s="106" t="s">
        <v>244</v>
      </c>
      <c r="S7" s="115" t="str">
        <f t="shared" si="0"/>
        <v>m</v>
      </c>
      <c r="T7" s="115" t="e">
        <f t="shared" si="1"/>
        <v>#VALUE!</v>
      </c>
      <c r="U7" s="28"/>
      <c r="V7" s="98"/>
      <c r="W7" s="103"/>
      <c r="X7" s="28" t="s">
        <v>249</v>
      </c>
      <c r="Y7" s="98" t="s">
        <v>250</v>
      </c>
    </row>
    <row r="8" spans="1:25" ht="15.75" customHeight="1">
      <c r="A8" s="102">
        <v>4</v>
      </c>
      <c r="B8" s="53">
        <v>13</v>
      </c>
      <c r="C8" s="103"/>
      <c r="D8" s="98"/>
      <c r="E8" s="116"/>
      <c r="F8" s="117"/>
      <c r="G8" s="112"/>
      <c r="H8" s="98"/>
      <c r="I8" s="116"/>
      <c r="J8" s="117"/>
      <c r="K8" s="103"/>
      <c r="L8" s="27">
        <v>3</v>
      </c>
      <c r="M8" s="118">
        <v>0.54861111111111116</v>
      </c>
      <c r="N8" s="113" t="s">
        <v>251</v>
      </c>
      <c r="O8" s="114" t="s">
        <v>30</v>
      </c>
      <c r="P8" s="114">
        <v>3</v>
      </c>
      <c r="Q8" s="114">
        <v>3</v>
      </c>
      <c r="R8" s="106" t="s">
        <v>244</v>
      </c>
      <c r="S8" s="115" t="str">
        <f t="shared" si="0"/>
        <v>m</v>
      </c>
      <c r="T8" s="115" t="e">
        <f t="shared" si="1"/>
        <v>#VALUE!</v>
      </c>
      <c r="U8" s="28"/>
      <c r="V8" s="98"/>
      <c r="W8" s="103"/>
      <c r="X8" s="28" t="s">
        <v>252</v>
      </c>
      <c r="Y8" s="98" t="s">
        <v>253</v>
      </c>
    </row>
    <row r="9" spans="1:25" ht="15.75" customHeight="1">
      <c r="A9" s="102">
        <v>5</v>
      </c>
      <c r="B9" s="53">
        <v>12</v>
      </c>
      <c r="C9" s="103"/>
      <c r="D9" s="98"/>
      <c r="E9" s="116"/>
      <c r="F9" s="117"/>
      <c r="G9" s="112"/>
      <c r="H9" s="98"/>
      <c r="I9" s="116"/>
      <c r="J9" s="117"/>
      <c r="K9" s="103"/>
      <c r="L9" s="27">
        <v>4</v>
      </c>
      <c r="M9" s="118">
        <v>0.55208333333333337</v>
      </c>
      <c r="N9" s="119" t="s">
        <v>156</v>
      </c>
      <c r="O9" s="120" t="s">
        <v>30</v>
      </c>
      <c r="P9" s="120">
        <v>1</v>
      </c>
      <c r="Q9" s="120">
        <v>1</v>
      </c>
      <c r="R9" s="106" t="s">
        <v>244</v>
      </c>
      <c r="S9" s="115" t="str">
        <f t="shared" si="0"/>
        <v>m</v>
      </c>
      <c r="T9" s="115" t="e">
        <f t="shared" si="1"/>
        <v>#VALUE!</v>
      </c>
      <c r="U9" s="28"/>
      <c r="V9" s="98"/>
      <c r="W9" s="103"/>
      <c r="X9" s="28" t="s">
        <v>254</v>
      </c>
      <c r="Y9" s="98"/>
    </row>
    <row r="10" spans="1:25" ht="15.75" customHeight="1">
      <c r="A10" s="102">
        <v>6</v>
      </c>
      <c r="B10" s="53">
        <v>11</v>
      </c>
      <c r="C10" s="103"/>
      <c r="D10" s="98"/>
      <c r="E10" s="116">
        <v>6.9456018518500003E-4</v>
      </c>
      <c r="F10" s="117" t="s">
        <v>255</v>
      </c>
      <c r="G10" s="112"/>
      <c r="H10" s="98"/>
      <c r="I10" s="116">
        <v>1.81724537037E-3</v>
      </c>
      <c r="J10" s="117" t="s">
        <v>255</v>
      </c>
      <c r="K10" s="103"/>
      <c r="L10" s="27">
        <v>5</v>
      </c>
      <c r="M10" s="118">
        <v>0.55555555555555558</v>
      </c>
      <c r="N10" s="119" t="s">
        <v>256</v>
      </c>
      <c r="O10" s="120" t="s">
        <v>30</v>
      </c>
      <c r="P10" s="120">
        <v>1</v>
      </c>
      <c r="Q10" s="120">
        <v>1</v>
      </c>
      <c r="R10" s="106">
        <v>5.5555555555555558E-3</v>
      </c>
      <c r="S10" s="115" t="str">
        <f t="shared" si="0"/>
        <v>m</v>
      </c>
      <c r="T10" s="115" t="e">
        <f t="shared" si="1"/>
        <v>#VALUE!</v>
      </c>
      <c r="U10" s="28"/>
      <c r="V10" s="98"/>
      <c r="W10" s="103"/>
      <c r="X10" s="28" t="s">
        <v>257</v>
      </c>
      <c r="Y10" s="98"/>
    </row>
    <row r="11" spans="1:25" ht="15.75" customHeight="1">
      <c r="A11" s="102">
        <v>7</v>
      </c>
      <c r="B11" s="53">
        <v>10</v>
      </c>
      <c r="C11" s="103"/>
      <c r="D11" s="98"/>
      <c r="E11" s="116">
        <v>9.9548611111100003E-4</v>
      </c>
      <c r="F11" s="117" t="s">
        <v>258</v>
      </c>
      <c r="G11" s="112"/>
      <c r="H11" s="98"/>
      <c r="I11" s="116">
        <v>1.9098379629630001E-3</v>
      </c>
      <c r="J11" s="117" t="s">
        <v>258</v>
      </c>
      <c r="K11" s="103"/>
      <c r="L11" s="27">
        <v>6</v>
      </c>
      <c r="M11" s="118">
        <v>0.55902777777777779</v>
      </c>
      <c r="N11" s="119" t="s">
        <v>259</v>
      </c>
      <c r="O11" s="120" t="s">
        <v>30</v>
      </c>
      <c r="P11" s="120">
        <v>1</v>
      </c>
      <c r="Q11" s="120">
        <v>1</v>
      </c>
      <c r="R11" s="106">
        <v>9.0277777777777787E-3</v>
      </c>
      <c r="S11" s="115" t="str">
        <f t="shared" si="0"/>
        <v>m</v>
      </c>
      <c r="T11" s="115" t="e">
        <f t="shared" si="1"/>
        <v>#VALUE!</v>
      </c>
      <c r="U11" s="28"/>
      <c r="V11" s="98"/>
      <c r="W11" s="103"/>
      <c r="X11" s="28" t="s">
        <v>260</v>
      </c>
      <c r="Y11" s="98"/>
    </row>
    <row r="12" spans="1:25" ht="15.75" customHeight="1">
      <c r="A12" s="102">
        <v>8</v>
      </c>
      <c r="B12" s="53">
        <v>9</v>
      </c>
      <c r="C12" s="103"/>
      <c r="D12" s="98"/>
      <c r="E12" s="116">
        <v>1.0880787037039999E-3</v>
      </c>
      <c r="F12" s="117" t="s">
        <v>261</v>
      </c>
      <c r="G12" s="112"/>
      <c r="H12" s="98"/>
      <c r="I12" s="116">
        <v>2.0255787037040001E-3</v>
      </c>
      <c r="J12" s="117" t="s">
        <v>261</v>
      </c>
      <c r="K12" s="103"/>
      <c r="L12" s="27">
        <v>7</v>
      </c>
      <c r="M12" s="118">
        <v>0.56597222222222221</v>
      </c>
      <c r="N12" s="121" t="s">
        <v>262</v>
      </c>
      <c r="O12" s="122" t="s">
        <v>234</v>
      </c>
      <c r="P12" s="120">
        <v>2</v>
      </c>
      <c r="Q12" s="120">
        <v>1</v>
      </c>
      <c r="R12" s="106">
        <v>9.0277777777777787E-3</v>
      </c>
      <c r="S12" s="115" t="str">
        <f t="shared" si="0"/>
        <v>v</v>
      </c>
      <c r="T12" s="115" t="e">
        <f t="shared" si="1"/>
        <v>#VALUE!</v>
      </c>
      <c r="U12" s="28"/>
      <c r="V12" s="98"/>
      <c r="W12" s="103"/>
      <c r="X12" s="28" t="s">
        <v>263</v>
      </c>
      <c r="Y12" s="98"/>
    </row>
    <row r="13" spans="1:25" ht="15.75" customHeight="1">
      <c r="A13" s="102">
        <v>9</v>
      </c>
      <c r="B13" s="53">
        <v>8</v>
      </c>
      <c r="C13" s="103"/>
      <c r="D13" s="98"/>
      <c r="E13" s="116">
        <v>1.1575231481480001E-3</v>
      </c>
      <c r="F13" s="117" t="s">
        <v>264</v>
      </c>
      <c r="G13" s="112"/>
      <c r="H13" s="98"/>
      <c r="I13" s="116">
        <v>2.1413194444439999E-3</v>
      </c>
      <c r="J13" s="117" t="s">
        <v>264</v>
      </c>
      <c r="K13" s="103"/>
      <c r="L13" s="27">
        <v>8</v>
      </c>
      <c r="M13" s="118">
        <v>0.57291666666666663</v>
      </c>
      <c r="N13" s="121" t="s">
        <v>265</v>
      </c>
      <c r="O13" s="120" t="s">
        <v>234</v>
      </c>
      <c r="P13" s="120">
        <v>2</v>
      </c>
      <c r="Q13" s="120">
        <v>2</v>
      </c>
      <c r="R13" s="106">
        <v>6.9444444444444441E-3</v>
      </c>
      <c r="S13" s="115" t="str">
        <f t="shared" si="0"/>
        <v>v</v>
      </c>
      <c r="T13" s="115" t="e">
        <f t="shared" si="1"/>
        <v>#VALUE!</v>
      </c>
      <c r="U13" s="28"/>
      <c r="V13" s="98"/>
      <c r="W13" s="103"/>
      <c r="X13" s="28" t="s">
        <v>30</v>
      </c>
      <c r="Y13" s="98"/>
    </row>
    <row r="14" spans="1:25" ht="15.75" customHeight="1">
      <c r="A14" s="102">
        <v>10</v>
      </c>
      <c r="B14" s="53">
        <v>7</v>
      </c>
      <c r="C14" s="103"/>
      <c r="D14" s="98"/>
      <c r="E14" s="116">
        <v>1.2732638888889999E-3</v>
      </c>
      <c r="F14" s="117" t="s">
        <v>266</v>
      </c>
      <c r="G14" s="112"/>
      <c r="H14" s="98"/>
      <c r="I14" s="116">
        <v>2.2223379629630001E-3</v>
      </c>
      <c r="J14" s="117" t="s">
        <v>266</v>
      </c>
      <c r="K14" s="103"/>
      <c r="L14" s="27">
        <v>9</v>
      </c>
      <c r="M14" s="118">
        <v>0.57986111111111116</v>
      </c>
      <c r="N14" s="113" t="s">
        <v>267</v>
      </c>
      <c r="O14" s="114" t="s">
        <v>234</v>
      </c>
      <c r="P14" s="27">
        <v>1</v>
      </c>
      <c r="Q14" s="27">
        <v>1</v>
      </c>
      <c r="R14" s="106">
        <v>6.9444444444444441E-3</v>
      </c>
      <c r="S14" s="115" t="str">
        <f t="shared" si="0"/>
        <v>v</v>
      </c>
      <c r="T14" s="115" t="e">
        <f t="shared" si="1"/>
        <v>#VALUE!</v>
      </c>
      <c r="U14" s="28"/>
      <c r="V14" s="98"/>
      <c r="W14" s="123"/>
      <c r="X14" s="41" t="s">
        <v>234</v>
      </c>
      <c r="Y14" s="124"/>
    </row>
    <row r="15" spans="1:25" ht="15.75" customHeight="1">
      <c r="A15" s="102">
        <v>11</v>
      </c>
      <c r="B15" s="53">
        <v>6</v>
      </c>
      <c r="C15" s="103"/>
      <c r="D15" s="98"/>
      <c r="E15" s="125">
        <v>1.3890046296299999E-3</v>
      </c>
      <c r="F15" s="124"/>
      <c r="G15" s="103"/>
      <c r="H15" s="98"/>
      <c r="I15" s="125">
        <v>2.3149305555559998E-3</v>
      </c>
      <c r="J15" s="124"/>
      <c r="K15" s="103"/>
      <c r="L15" s="27">
        <v>10</v>
      </c>
      <c r="M15" s="118">
        <v>0.58680555555555558</v>
      </c>
      <c r="N15" s="113" t="s">
        <v>268</v>
      </c>
      <c r="O15" s="27" t="s">
        <v>234</v>
      </c>
      <c r="P15" s="27">
        <v>1</v>
      </c>
      <c r="Q15" s="27">
        <v>1</v>
      </c>
      <c r="R15" s="106">
        <v>6.9444444444444441E-3</v>
      </c>
      <c r="S15" s="115" t="str">
        <f t="shared" si="0"/>
        <v>v</v>
      </c>
      <c r="T15" s="115" t="e">
        <f t="shared" si="1"/>
        <v>#VALUE!</v>
      </c>
      <c r="U15" s="28"/>
      <c r="V15" s="28"/>
      <c r="W15" s="108"/>
      <c r="X15" s="108"/>
      <c r="Y15" s="108"/>
    </row>
    <row r="16" spans="1:25" ht="15.75" customHeight="1">
      <c r="A16" s="102">
        <v>12</v>
      </c>
      <c r="B16" s="53">
        <v>5</v>
      </c>
      <c r="C16" s="103"/>
      <c r="D16" s="28"/>
      <c r="E16" s="108"/>
      <c r="F16" s="108"/>
      <c r="G16" s="28"/>
      <c r="H16" s="28"/>
      <c r="I16" s="108"/>
      <c r="J16" s="108"/>
      <c r="K16" s="28"/>
      <c r="L16" s="27">
        <v>11</v>
      </c>
      <c r="M16" s="118">
        <v>0.59375</v>
      </c>
      <c r="N16" s="113" t="s">
        <v>269</v>
      </c>
      <c r="O16" s="114" t="s">
        <v>234</v>
      </c>
      <c r="P16" s="27">
        <v>1</v>
      </c>
      <c r="Q16" s="27">
        <v>1</v>
      </c>
      <c r="R16" s="106">
        <v>1.1805555555555555E-2</v>
      </c>
      <c r="S16" s="115" t="str">
        <f t="shared" si="0"/>
        <v>v</v>
      </c>
      <c r="T16" s="115" t="e">
        <f t="shared" si="1"/>
        <v>#VALUE!</v>
      </c>
      <c r="U16" s="28"/>
      <c r="V16" s="28"/>
      <c r="W16" s="28"/>
      <c r="X16" s="28"/>
      <c r="Y16" s="28"/>
    </row>
    <row r="17" spans="1:25" ht="15.75" customHeight="1">
      <c r="A17" s="102">
        <v>13</v>
      </c>
      <c r="B17" s="53">
        <v>4</v>
      </c>
      <c r="C17" s="103"/>
      <c r="D17" s="28"/>
      <c r="E17" s="41"/>
      <c r="F17" s="41"/>
      <c r="G17" s="28"/>
      <c r="H17" s="28"/>
      <c r="I17" s="41"/>
      <c r="J17" s="41"/>
      <c r="K17" s="28"/>
      <c r="L17" s="27">
        <v>12</v>
      </c>
      <c r="M17" s="118">
        <v>0.60069444444444442</v>
      </c>
      <c r="N17" s="113" t="s">
        <v>270</v>
      </c>
      <c r="O17" s="27" t="s">
        <v>30</v>
      </c>
      <c r="P17" s="27">
        <v>1</v>
      </c>
      <c r="Q17" s="27">
        <v>1</v>
      </c>
      <c r="R17" s="106">
        <v>1.3888888888888888E-2</v>
      </c>
      <c r="S17" s="115" t="str">
        <f t="shared" si="0"/>
        <v>m</v>
      </c>
      <c r="T17" s="115" t="e">
        <f t="shared" si="1"/>
        <v>#VALUE!</v>
      </c>
      <c r="U17" s="28"/>
      <c r="V17" s="28"/>
      <c r="W17" s="28"/>
      <c r="X17" s="28"/>
      <c r="Y17" s="28"/>
    </row>
    <row r="18" spans="1:25" ht="16.5" customHeight="1">
      <c r="A18" s="102">
        <v>14</v>
      </c>
      <c r="B18" s="53">
        <v>3</v>
      </c>
      <c r="C18" s="103"/>
      <c r="D18" s="98"/>
      <c r="E18" s="104" t="s">
        <v>232</v>
      </c>
      <c r="F18" s="105" t="s">
        <v>271</v>
      </c>
      <c r="G18" s="103"/>
      <c r="H18" s="98"/>
      <c r="I18" s="104" t="s">
        <v>232</v>
      </c>
      <c r="J18" s="105" t="s">
        <v>272</v>
      </c>
      <c r="K18" s="103"/>
      <c r="L18" s="27">
        <v>13</v>
      </c>
      <c r="M18" s="118">
        <v>0.60763888888888884</v>
      </c>
      <c r="N18" s="113" t="s">
        <v>273</v>
      </c>
      <c r="O18" s="114" t="s">
        <v>30</v>
      </c>
      <c r="P18" s="27">
        <v>1</v>
      </c>
      <c r="Q18" s="27">
        <v>1</v>
      </c>
      <c r="R18" s="106">
        <v>1.3888888888888888E-2</v>
      </c>
      <c r="S18" s="115" t="str">
        <f t="shared" si="0"/>
        <v>m</v>
      </c>
      <c r="T18" s="115" t="e">
        <f t="shared" si="1"/>
        <v>#VALUE!</v>
      </c>
      <c r="U18" s="28"/>
      <c r="V18" s="28"/>
      <c r="W18" s="28"/>
      <c r="X18" s="28"/>
      <c r="Y18" s="28"/>
    </row>
    <row r="19" spans="1:25" ht="16.5" customHeight="1">
      <c r="A19" s="102">
        <v>15</v>
      </c>
      <c r="B19" s="53">
        <v>2</v>
      </c>
      <c r="C19" s="103"/>
      <c r="D19" s="98"/>
      <c r="E19" s="110"/>
      <c r="F19" s="111"/>
      <c r="G19" s="112"/>
      <c r="H19" s="98"/>
      <c r="I19" s="110"/>
      <c r="J19" s="111"/>
      <c r="K19" s="103"/>
      <c r="L19" s="27">
        <v>14</v>
      </c>
      <c r="M19" s="118">
        <v>0.61458333333333337</v>
      </c>
      <c r="N19" s="113" t="s">
        <v>274</v>
      </c>
      <c r="O19" s="27" t="s">
        <v>234</v>
      </c>
      <c r="P19" s="27">
        <v>1</v>
      </c>
      <c r="Q19" s="27">
        <v>1</v>
      </c>
      <c r="R19" s="106">
        <v>2.0833333333333332E-2</v>
      </c>
      <c r="S19" s="115" t="str">
        <f t="shared" si="0"/>
        <v>v</v>
      </c>
      <c r="T19" s="115" t="e">
        <f t="shared" si="1"/>
        <v>#VALUE!</v>
      </c>
      <c r="U19" s="28"/>
      <c r="V19" s="28"/>
      <c r="W19" s="28"/>
      <c r="X19" s="28"/>
      <c r="Y19" s="28"/>
    </row>
    <row r="20" spans="1:25" ht="15.75" customHeight="1">
      <c r="A20" s="102">
        <v>16</v>
      </c>
      <c r="B20" s="53">
        <v>1</v>
      </c>
      <c r="C20" s="103"/>
      <c r="D20" s="98"/>
      <c r="E20" s="116"/>
      <c r="F20" s="117"/>
      <c r="G20" s="112"/>
      <c r="H20" s="98"/>
      <c r="I20" s="116"/>
      <c r="J20" s="117"/>
      <c r="K20" s="103"/>
      <c r="L20" s="27">
        <v>15</v>
      </c>
      <c r="M20" s="118">
        <v>0.62152777777777779</v>
      </c>
      <c r="N20" s="113" t="s">
        <v>224</v>
      </c>
      <c r="O20" s="114" t="s">
        <v>234</v>
      </c>
      <c r="P20" s="114">
        <v>1</v>
      </c>
      <c r="Q20" s="114">
        <v>1</v>
      </c>
      <c r="R20" s="106">
        <v>2.0833333333333332E-2</v>
      </c>
      <c r="S20" s="115" t="str">
        <f t="shared" si="0"/>
        <v>v</v>
      </c>
      <c r="T20" s="115" t="e">
        <f t="shared" si="1"/>
        <v>#VALUE!</v>
      </c>
      <c r="U20" s="28"/>
      <c r="V20" s="28"/>
      <c r="W20" s="28"/>
      <c r="X20" s="28"/>
      <c r="Y20" s="28"/>
    </row>
    <row r="21" spans="1:25" ht="15.75" customHeight="1">
      <c r="A21" s="102">
        <v>17</v>
      </c>
      <c r="B21" s="53"/>
      <c r="C21" s="103"/>
      <c r="D21" s="98"/>
      <c r="E21" s="116">
        <v>1.5972222222220001E-3</v>
      </c>
      <c r="F21" s="117" t="s">
        <v>275</v>
      </c>
      <c r="G21" s="112"/>
      <c r="H21" s="98"/>
      <c r="I21" s="116"/>
      <c r="J21" s="117"/>
      <c r="K21" s="103"/>
      <c r="L21" s="27">
        <v>16</v>
      </c>
      <c r="M21" s="118">
        <v>0.63194444444444442</v>
      </c>
      <c r="N21" s="113" t="s">
        <v>225</v>
      </c>
      <c r="O21" s="114" t="s">
        <v>30</v>
      </c>
      <c r="P21" s="114">
        <v>1</v>
      </c>
      <c r="Q21" s="114">
        <v>1</v>
      </c>
      <c r="R21" s="106">
        <v>2.0833333333333332E-2</v>
      </c>
      <c r="S21" s="115" t="str">
        <f t="shared" si="0"/>
        <v>m</v>
      </c>
      <c r="T21" s="115" t="e">
        <f t="shared" si="1"/>
        <v>#VALUE!</v>
      </c>
      <c r="U21" s="28"/>
      <c r="V21" s="28"/>
      <c r="W21" s="28"/>
      <c r="X21" s="28"/>
      <c r="Y21" s="28"/>
    </row>
    <row r="22" spans="1:25" ht="15.75" customHeight="1">
      <c r="A22" s="102">
        <v>18</v>
      </c>
      <c r="B22" s="53"/>
      <c r="C22" s="103"/>
      <c r="D22" s="98"/>
      <c r="E22" s="116">
        <v>3.2408564814809999E-3</v>
      </c>
      <c r="F22" s="117" t="s">
        <v>276</v>
      </c>
      <c r="G22" s="112"/>
      <c r="H22" s="98"/>
      <c r="I22" s="116"/>
      <c r="J22" s="117"/>
      <c r="K22" s="103"/>
      <c r="L22" s="27">
        <v>17</v>
      </c>
      <c r="M22" s="118">
        <v>0.63888888888888884</v>
      </c>
      <c r="N22" s="113" t="s">
        <v>226</v>
      </c>
      <c r="O22" s="114" t="s">
        <v>234</v>
      </c>
      <c r="P22" s="114">
        <v>1</v>
      </c>
      <c r="Q22" s="114">
        <v>1</v>
      </c>
      <c r="R22" s="106">
        <v>2.0833333333333332E-2</v>
      </c>
      <c r="S22" s="115" t="str">
        <f t="shared" si="0"/>
        <v>v</v>
      </c>
      <c r="T22" s="115" t="e">
        <f t="shared" si="1"/>
        <v>#VALUE!</v>
      </c>
      <c r="U22" s="28"/>
      <c r="V22" s="28"/>
      <c r="W22" s="28"/>
      <c r="X22" s="28"/>
      <c r="Y22" s="28"/>
    </row>
    <row r="23" spans="1:25" ht="15.75" customHeight="1">
      <c r="A23" s="102">
        <v>19</v>
      </c>
      <c r="B23" s="53"/>
      <c r="C23" s="103"/>
      <c r="D23" s="98"/>
      <c r="E23" s="116">
        <v>3.3565972222220001E-3</v>
      </c>
      <c r="F23" s="117" t="s">
        <v>255</v>
      </c>
      <c r="G23" s="112"/>
      <c r="H23" s="98"/>
      <c r="I23" s="116">
        <v>1.81724537037E-3</v>
      </c>
      <c r="J23" s="117" t="s">
        <v>255</v>
      </c>
      <c r="K23" s="103"/>
      <c r="L23" s="28"/>
      <c r="M23" s="43"/>
      <c r="N23" s="41"/>
      <c r="O23" s="27"/>
      <c r="P23" s="27"/>
      <c r="Q23" s="27"/>
      <c r="R23" s="27"/>
      <c r="S23" s="28"/>
      <c r="T23" s="28"/>
      <c r="U23" s="28"/>
      <c r="V23" s="28"/>
      <c r="W23" s="28"/>
      <c r="X23" s="28"/>
      <c r="Y23" s="28"/>
    </row>
    <row r="24" spans="1:25" ht="15.75" customHeight="1">
      <c r="A24" s="102">
        <v>20</v>
      </c>
      <c r="B24" s="53"/>
      <c r="C24" s="103"/>
      <c r="D24" s="98"/>
      <c r="E24" s="116">
        <v>3.5880787037040002E-3</v>
      </c>
      <c r="F24" s="117" t="s">
        <v>258</v>
      </c>
      <c r="G24" s="112"/>
      <c r="H24" s="98"/>
      <c r="I24" s="116">
        <v>4.1667824074069996E-3</v>
      </c>
      <c r="J24" s="117" t="s">
        <v>258</v>
      </c>
      <c r="K24" s="103"/>
      <c r="L24" s="98"/>
      <c r="M24" s="126" t="s">
        <v>5</v>
      </c>
      <c r="N24" s="127" t="s">
        <v>6</v>
      </c>
      <c r="O24" s="36"/>
      <c r="P24" s="27"/>
      <c r="Q24" s="27"/>
      <c r="R24" s="27"/>
      <c r="S24" s="28"/>
      <c r="T24" s="28"/>
      <c r="U24" s="28"/>
      <c r="V24" s="28"/>
      <c r="W24" s="28"/>
      <c r="X24" s="28"/>
      <c r="Y24" s="28"/>
    </row>
    <row r="25" spans="1:25" ht="15.75" customHeight="1">
      <c r="A25" s="102">
        <v>21</v>
      </c>
      <c r="B25" s="53"/>
      <c r="C25" s="103"/>
      <c r="D25" s="98"/>
      <c r="E25" s="116">
        <v>3.935300925926E-3</v>
      </c>
      <c r="F25" s="117" t="s">
        <v>261</v>
      </c>
      <c r="G25" s="112"/>
      <c r="H25" s="98"/>
      <c r="I25" s="116">
        <v>4.4561342592590002E-3</v>
      </c>
      <c r="J25" s="117" t="s">
        <v>261</v>
      </c>
      <c r="K25" s="103"/>
      <c r="L25" s="98"/>
      <c r="M25" s="126">
        <v>1</v>
      </c>
      <c r="N25" s="128" t="s">
        <v>277</v>
      </c>
      <c r="O25" s="129"/>
      <c r="P25" s="112"/>
      <c r="Q25" s="27"/>
      <c r="R25" s="27"/>
      <c r="S25" s="28"/>
      <c r="T25" s="28"/>
      <c r="U25" s="28"/>
      <c r="V25" s="28"/>
      <c r="W25" s="28"/>
      <c r="X25" s="28"/>
      <c r="Y25" s="28"/>
    </row>
    <row r="26" spans="1:25" ht="15.75" customHeight="1">
      <c r="A26" s="102">
        <v>22</v>
      </c>
      <c r="B26" s="53"/>
      <c r="C26" s="103"/>
      <c r="D26" s="98"/>
      <c r="E26" s="116">
        <v>4.2825231481479998E-3</v>
      </c>
      <c r="F26" s="117" t="s">
        <v>264</v>
      </c>
      <c r="G26" s="112"/>
      <c r="H26" s="98"/>
      <c r="I26" s="116">
        <v>4.7454861111109999E-3</v>
      </c>
      <c r="J26" s="117" t="s">
        <v>264</v>
      </c>
      <c r="K26" s="103"/>
      <c r="L26" s="98"/>
      <c r="M26" s="126">
        <v>2</v>
      </c>
      <c r="N26" s="128" t="s">
        <v>278</v>
      </c>
      <c r="O26" s="129"/>
      <c r="P26" s="112"/>
      <c r="Q26" s="27"/>
      <c r="R26" s="27"/>
      <c r="S26" s="28"/>
      <c r="T26" s="28"/>
      <c r="U26" s="28"/>
      <c r="V26" s="28"/>
      <c r="W26" s="28"/>
      <c r="X26" s="28"/>
      <c r="Y26" s="28"/>
    </row>
    <row r="27" spans="1:25" ht="15.75" customHeight="1">
      <c r="A27" s="102">
        <v>23</v>
      </c>
      <c r="B27" s="53"/>
      <c r="C27" s="103"/>
      <c r="D27" s="98"/>
      <c r="E27" s="116">
        <v>4.6297453703699996E-3</v>
      </c>
      <c r="F27" s="117" t="s">
        <v>266</v>
      </c>
      <c r="G27" s="112"/>
      <c r="H27" s="98"/>
      <c r="I27" s="116">
        <v>4.9769675925930004E-3</v>
      </c>
      <c r="J27" s="117" t="s">
        <v>266</v>
      </c>
      <c r="K27" s="103"/>
      <c r="L27" s="98"/>
      <c r="M27" s="126">
        <v>3</v>
      </c>
      <c r="N27" s="128" t="s">
        <v>279</v>
      </c>
      <c r="O27" s="129"/>
      <c r="P27" s="112"/>
      <c r="Q27" s="27"/>
      <c r="R27" s="27"/>
      <c r="S27" s="28"/>
      <c r="T27" s="28"/>
      <c r="U27" s="28"/>
      <c r="V27" s="28"/>
      <c r="W27" s="28"/>
      <c r="X27" s="28"/>
      <c r="Y27" s="28"/>
    </row>
    <row r="28" spans="1:25" ht="15.75" customHeight="1">
      <c r="A28" s="102">
        <v>24</v>
      </c>
      <c r="B28" s="53"/>
      <c r="C28" s="103"/>
      <c r="D28" s="98"/>
      <c r="E28" s="125">
        <v>4.9769675925930004E-3</v>
      </c>
      <c r="F28" s="124"/>
      <c r="G28" s="103"/>
      <c r="H28" s="98"/>
      <c r="I28" s="125">
        <v>5.3241898148150002E-3</v>
      </c>
      <c r="J28" s="124"/>
      <c r="K28" s="103"/>
      <c r="L28" s="98"/>
      <c r="M28" s="126">
        <v>4</v>
      </c>
      <c r="N28" s="128" t="s">
        <v>66</v>
      </c>
      <c r="O28" s="129"/>
      <c r="P28" s="112"/>
      <c r="Q28" s="27"/>
      <c r="R28" s="27"/>
      <c r="S28" s="28"/>
      <c r="T28" s="28"/>
      <c r="U28" s="28"/>
      <c r="V28" s="28"/>
      <c r="W28" s="28"/>
      <c r="X28" s="28"/>
      <c r="Y28" s="28"/>
    </row>
    <row r="29" spans="1:25" ht="15.75" customHeight="1">
      <c r="A29" s="102">
        <v>25</v>
      </c>
      <c r="B29" s="53"/>
      <c r="C29" s="103"/>
      <c r="D29" s="28"/>
      <c r="E29" s="108"/>
      <c r="F29" s="108"/>
      <c r="G29" s="28"/>
      <c r="H29" s="28"/>
      <c r="I29" s="108"/>
      <c r="J29" s="108"/>
      <c r="K29" s="28"/>
      <c r="L29" s="98"/>
      <c r="M29" s="126">
        <v>5</v>
      </c>
      <c r="N29" s="128" t="s">
        <v>280</v>
      </c>
      <c r="O29" s="129"/>
      <c r="P29" s="112"/>
      <c r="Q29" s="27"/>
      <c r="R29" s="27"/>
      <c r="S29" s="28"/>
      <c r="T29" s="28"/>
      <c r="U29" s="28"/>
      <c r="V29" s="28"/>
      <c r="W29" s="28"/>
      <c r="X29" s="28"/>
      <c r="Y29" s="28"/>
    </row>
    <row r="30" spans="1:25" ht="15.75" customHeight="1">
      <c r="A30" s="102">
        <v>26</v>
      </c>
      <c r="B30" s="53"/>
      <c r="C30" s="103"/>
      <c r="D30" s="28"/>
      <c r="E30" s="41"/>
      <c r="F30" s="41"/>
      <c r="G30" s="28"/>
      <c r="H30" s="28"/>
      <c r="I30" s="41"/>
      <c r="J30" s="41"/>
      <c r="K30" s="28"/>
      <c r="L30" s="98"/>
      <c r="M30" s="126">
        <v>6</v>
      </c>
      <c r="N30" s="128" t="s">
        <v>281</v>
      </c>
      <c r="O30" s="129"/>
      <c r="P30" s="112"/>
      <c r="Q30" s="27"/>
      <c r="R30" s="27"/>
      <c r="S30" s="28"/>
      <c r="T30" s="28"/>
      <c r="U30" s="28"/>
      <c r="V30" s="28"/>
      <c r="W30" s="28"/>
      <c r="X30" s="28"/>
      <c r="Y30" s="28"/>
    </row>
    <row r="31" spans="1:25" ht="15.75" customHeight="1">
      <c r="A31" s="102">
        <v>27</v>
      </c>
      <c r="B31" s="53"/>
      <c r="C31" s="103"/>
      <c r="D31" s="98"/>
      <c r="E31" s="104" t="s">
        <v>232</v>
      </c>
      <c r="F31" s="105" t="s">
        <v>272</v>
      </c>
      <c r="G31" s="103"/>
      <c r="H31" s="98"/>
      <c r="I31" s="104" t="s">
        <v>232</v>
      </c>
      <c r="J31" s="105" t="s">
        <v>282</v>
      </c>
      <c r="K31" s="103"/>
      <c r="L31" s="28"/>
      <c r="M31" s="130"/>
      <c r="N31" s="131"/>
      <c r="O31" s="36"/>
      <c r="P31" s="27"/>
      <c r="Q31" s="27"/>
      <c r="R31" s="27"/>
      <c r="S31" s="28"/>
      <c r="T31" s="28"/>
      <c r="U31" s="28"/>
      <c r="V31" s="28"/>
      <c r="W31" s="28"/>
      <c r="X31" s="28"/>
      <c r="Y31" s="28"/>
    </row>
    <row r="32" spans="1:25" ht="15.75" customHeight="1">
      <c r="A32" s="102">
        <v>28</v>
      </c>
      <c r="B32" s="53"/>
      <c r="C32" s="103"/>
      <c r="D32" s="98"/>
      <c r="E32" s="110"/>
      <c r="F32" s="111"/>
      <c r="G32" s="112"/>
      <c r="H32" s="98"/>
      <c r="I32" s="110"/>
      <c r="J32" s="111"/>
      <c r="K32" s="103"/>
      <c r="L32" s="98"/>
      <c r="M32" s="126">
        <v>1</v>
      </c>
      <c r="N32" s="132" t="s">
        <v>283</v>
      </c>
      <c r="O32" s="129"/>
      <c r="P32" s="112"/>
      <c r="Q32" s="27"/>
      <c r="R32" s="27"/>
      <c r="S32" s="28"/>
      <c r="T32" s="28"/>
      <c r="U32" s="28"/>
      <c r="V32" s="28"/>
      <c r="W32" s="28"/>
      <c r="X32" s="28"/>
      <c r="Y32" s="28"/>
    </row>
    <row r="33" spans="1:25" ht="15.75" customHeight="1">
      <c r="A33" s="102">
        <v>29</v>
      </c>
      <c r="B33" s="53"/>
      <c r="C33" s="103"/>
      <c r="D33" s="98"/>
      <c r="E33" s="116"/>
      <c r="F33" s="117"/>
      <c r="G33" s="112"/>
      <c r="H33" s="98"/>
      <c r="I33" s="116"/>
      <c r="J33" s="117"/>
      <c r="K33" s="103"/>
      <c r="L33" s="98"/>
      <c r="M33" s="126">
        <v>2</v>
      </c>
      <c r="N33" s="132" t="s">
        <v>284</v>
      </c>
      <c r="O33" s="129"/>
      <c r="P33" s="112"/>
      <c r="Q33" s="27"/>
      <c r="R33" s="27"/>
      <c r="S33" s="28"/>
      <c r="T33" s="28"/>
      <c r="U33" s="28"/>
      <c r="V33" s="28"/>
      <c r="W33" s="28"/>
      <c r="X33" s="28"/>
      <c r="Y33" s="28"/>
    </row>
    <row r="34" spans="1:25" ht="15.75" customHeight="1">
      <c r="A34" s="102">
        <v>30</v>
      </c>
      <c r="B34" s="53"/>
      <c r="C34" s="103"/>
      <c r="D34" s="98"/>
      <c r="E34" s="116">
        <v>1.5972222222220001E-3</v>
      </c>
      <c r="F34" s="117" t="s">
        <v>275</v>
      </c>
      <c r="G34" s="112"/>
      <c r="H34" s="98"/>
      <c r="I34" s="116">
        <v>1.5972222222220001E-3</v>
      </c>
      <c r="J34" s="117" t="s">
        <v>275</v>
      </c>
      <c r="K34" s="103"/>
      <c r="L34" s="98"/>
      <c r="M34" s="126">
        <v>3</v>
      </c>
      <c r="N34" s="132" t="s">
        <v>285</v>
      </c>
      <c r="O34" s="129"/>
      <c r="P34" s="112"/>
      <c r="Q34" s="27"/>
      <c r="R34" s="27"/>
      <c r="S34" s="28"/>
      <c r="T34" s="28"/>
      <c r="U34" s="28"/>
      <c r="V34" s="28"/>
      <c r="W34" s="28"/>
      <c r="X34" s="28"/>
      <c r="Y34" s="28"/>
    </row>
    <row r="35" spans="1:25" ht="15.75" customHeight="1">
      <c r="A35" s="102">
        <v>31</v>
      </c>
      <c r="B35" s="53"/>
      <c r="C35" s="103"/>
      <c r="D35" s="98"/>
      <c r="E35" s="116">
        <v>4.3982638888890001E-3</v>
      </c>
      <c r="F35" s="117" t="s">
        <v>276</v>
      </c>
      <c r="G35" s="112"/>
      <c r="H35" s="98"/>
      <c r="I35" s="116">
        <v>5.9028935185189996E-3</v>
      </c>
      <c r="J35" s="117" t="s">
        <v>276</v>
      </c>
      <c r="K35" s="103"/>
      <c r="L35" s="98"/>
      <c r="M35" s="126">
        <v>4</v>
      </c>
      <c r="N35" s="132" t="s">
        <v>286</v>
      </c>
      <c r="O35" s="129"/>
      <c r="P35" s="112"/>
      <c r="Q35" s="27"/>
      <c r="R35" s="27"/>
      <c r="S35" s="28"/>
      <c r="T35" s="28"/>
      <c r="U35" s="28"/>
      <c r="V35" s="28"/>
      <c r="W35" s="28"/>
      <c r="X35" s="28"/>
      <c r="Y35" s="28"/>
    </row>
    <row r="36" spans="1:25" ht="15.75" customHeight="1">
      <c r="A36" s="102">
        <v>32</v>
      </c>
      <c r="B36" s="53"/>
      <c r="C36" s="103"/>
      <c r="D36" s="98"/>
      <c r="E36" s="116">
        <v>4.6876157407409998E-3</v>
      </c>
      <c r="F36" s="117" t="s">
        <v>255</v>
      </c>
      <c r="G36" s="112"/>
      <c r="H36" s="98"/>
      <c r="I36" s="116">
        <v>6.1343750000000001E-3</v>
      </c>
      <c r="J36" s="117" t="s">
        <v>255</v>
      </c>
      <c r="K36" s="103"/>
      <c r="L36" s="98"/>
      <c r="M36" s="126">
        <v>5</v>
      </c>
      <c r="N36" s="132" t="s">
        <v>287</v>
      </c>
      <c r="O36" s="129"/>
      <c r="P36" s="112"/>
      <c r="Q36" s="27"/>
      <c r="R36" s="27"/>
      <c r="S36" s="28"/>
      <c r="T36" s="28"/>
      <c r="U36" s="28"/>
      <c r="V36" s="28"/>
      <c r="W36" s="28"/>
      <c r="X36" s="28"/>
      <c r="Y36" s="28"/>
    </row>
    <row r="37" spans="1:25" ht="15.75" customHeight="1">
      <c r="A37" s="102">
        <v>33</v>
      </c>
      <c r="B37" s="53"/>
      <c r="C37" s="103"/>
      <c r="D37" s="98"/>
      <c r="E37" s="116">
        <v>5.0348379629629996E-3</v>
      </c>
      <c r="F37" s="117" t="s">
        <v>258</v>
      </c>
      <c r="G37" s="112"/>
      <c r="H37" s="98"/>
      <c r="I37" s="116">
        <v>6.5973379629630001E-3</v>
      </c>
      <c r="J37" s="117" t="s">
        <v>258</v>
      </c>
      <c r="K37" s="103"/>
      <c r="L37" s="98"/>
      <c r="M37" s="126">
        <v>6</v>
      </c>
      <c r="N37" s="132" t="s">
        <v>288</v>
      </c>
      <c r="O37" s="129"/>
      <c r="P37" s="112"/>
      <c r="Q37" s="27"/>
      <c r="R37" s="27"/>
      <c r="S37" s="28"/>
      <c r="T37" s="28"/>
      <c r="U37" s="28"/>
      <c r="V37" s="28"/>
      <c r="W37" s="28"/>
      <c r="X37" s="28"/>
      <c r="Y37" s="28"/>
    </row>
    <row r="38" spans="1:25" ht="15.75" customHeight="1">
      <c r="A38" s="102">
        <v>34</v>
      </c>
      <c r="B38" s="53"/>
      <c r="C38" s="103"/>
      <c r="D38" s="98"/>
      <c r="E38" s="116">
        <v>5.4399305555559996E-3</v>
      </c>
      <c r="F38" s="117" t="s">
        <v>261</v>
      </c>
      <c r="G38" s="112"/>
      <c r="H38" s="98"/>
      <c r="I38" s="116">
        <v>6.9445601851849999E-3</v>
      </c>
      <c r="J38" s="117" t="s">
        <v>261</v>
      </c>
      <c r="K38" s="103"/>
      <c r="L38" s="98"/>
      <c r="M38" s="126">
        <v>7</v>
      </c>
      <c r="N38" s="132" t="s">
        <v>289</v>
      </c>
      <c r="O38" s="129"/>
      <c r="P38" s="112"/>
      <c r="Q38" s="27"/>
      <c r="R38" s="27"/>
      <c r="S38" s="28"/>
      <c r="T38" s="28"/>
      <c r="U38" s="28"/>
      <c r="V38" s="28"/>
      <c r="W38" s="28"/>
      <c r="X38" s="28"/>
      <c r="Y38" s="28"/>
    </row>
    <row r="39" spans="1:25" ht="15.75" customHeight="1">
      <c r="A39" s="102">
        <v>35</v>
      </c>
      <c r="B39" s="53"/>
      <c r="C39" s="103"/>
      <c r="D39" s="98"/>
      <c r="E39" s="116">
        <v>5.671412037037E-3</v>
      </c>
      <c r="F39" s="117" t="s">
        <v>264</v>
      </c>
      <c r="G39" s="112"/>
      <c r="H39" s="98"/>
      <c r="I39" s="116">
        <v>7.407523148148E-3</v>
      </c>
      <c r="J39" s="117" t="s">
        <v>264</v>
      </c>
      <c r="K39" s="103"/>
      <c r="L39" s="98"/>
      <c r="M39" s="126">
        <v>8</v>
      </c>
      <c r="N39" s="132" t="s">
        <v>290</v>
      </c>
      <c r="O39" s="129"/>
      <c r="P39" s="112"/>
      <c r="Q39" s="27"/>
      <c r="R39" s="27"/>
      <c r="S39" s="28"/>
      <c r="T39" s="28"/>
      <c r="U39" s="28"/>
      <c r="V39" s="28"/>
      <c r="W39" s="28"/>
      <c r="X39" s="28"/>
      <c r="Y39" s="28"/>
    </row>
    <row r="40" spans="1:25" ht="15.75" customHeight="1">
      <c r="A40" s="102">
        <v>36</v>
      </c>
      <c r="B40" s="53"/>
      <c r="C40" s="103"/>
      <c r="D40" s="98"/>
      <c r="E40" s="116">
        <v>5.9607638888889997E-3</v>
      </c>
      <c r="F40" s="117" t="s">
        <v>266</v>
      </c>
      <c r="G40" s="112"/>
      <c r="H40" s="98"/>
      <c r="I40" s="116">
        <v>7.8704861111110001E-3</v>
      </c>
      <c r="J40" s="117" t="s">
        <v>266</v>
      </c>
      <c r="K40" s="103"/>
      <c r="L40" s="98"/>
      <c r="M40" s="126">
        <v>9</v>
      </c>
      <c r="N40" s="132" t="s">
        <v>291</v>
      </c>
      <c r="O40" s="129"/>
      <c r="P40" s="112"/>
      <c r="Q40" s="27"/>
      <c r="R40" s="27"/>
      <c r="S40" s="28"/>
      <c r="T40" s="28"/>
      <c r="U40" s="28"/>
      <c r="V40" s="28"/>
      <c r="W40" s="28"/>
      <c r="X40" s="28"/>
      <c r="Y40" s="28"/>
    </row>
    <row r="41" spans="1:25" ht="15.75" customHeight="1">
      <c r="A41" s="102">
        <v>37</v>
      </c>
      <c r="B41" s="53"/>
      <c r="C41" s="103"/>
      <c r="D41" s="98"/>
      <c r="E41" s="125">
        <v>6.3658564814809996E-3</v>
      </c>
      <c r="F41" s="124"/>
      <c r="G41" s="103"/>
      <c r="H41" s="98"/>
      <c r="I41" s="125">
        <v>8.2177083333330007E-3</v>
      </c>
      <c r="J41" s="124"/>
      <c r="K41" s="103"/>
      <c r="L41" s="98"/>
      <c r="M41" s="126">
        <v>10</v>
      </c>
      <c r="N41" s="132" t="s">
        <v>292</v>
      </c>
      <c r="O41" s="129"/>
      <c r="P41" s="112"/>
      <c r="Q41" s="27"/>
      <c r="R41" s="27"/>
      <c r="S41" s="28"/>
      <c r="T41" s="28"/>
      <c r="U41" s="28"/>
      <c r="V41" s="28"/>
      <c r="W41" s="28"/>
      <c r="X41" s="28"/>
      <c r="Y41" s="28"/>
    </row>
    <row r="42" spans="1:25" ht="15.75" customHeight="1">
      <c r="A42" s="102">
        <v>38</v>
      </c>
      <c r="B42" s="53"/>
      <c r="C42" s="103"/>
      <c r="D42" s="28"/>
      <c r="E42" s="108"/>
      <c r="F42" s="108"/>
      <c r="G42" s="28"/>
      <c r="H42" s="28"/>
      <c r="I42" s="108"/>
      <c r="J42" s="108"/>
      <c r="K42" s="28"/>
      <c r="L42" s="98"/>
      <c r="M42" s="126">
        <v>11</v>
      </c>
      <c r="N42" s="132" t="s">
        <v>147</v>
      </c>
      <c r="O42" s="129"/>
      <c r="P42" s="112"/>
      <c r="Q42" s="27"/>
      <c r="R42" s="27"/>
      <c r="S42" s="28"/>
      <c r="T42" s="28"/>
      <c r="U42" s="28"/>
      <c r="V42" s="28"/>
      <c r="W42" s="28"/>
      <c r="X42" s="28"/>
      <c r="Y42" s="28"/>
    </row>
    <row r="43" spans="1:25" ht="15.75" customHeight="1">
      <c r="A43" s="102">
        <v>39</v>
      </c>
      <c r="B43" s="53"/>
      <c r="C43" s="103"/>
      <c r="D43" s="28"/>
      <c r="E43" s="28"/>
      <c r="F43" s="28"/>
      <c r="G43" s="28"/>
      <c r="H43" s="28"/>
      <c r="I43" s="28"/>
      <c r="J43" s="28"/>
      <c r="K43" s="28"/>
      <c r="L43" s="98"/>
      <c r="M43" s="126">
        <v>12</v>
      </c>
      <c r="N43" s="132" t="s">
        <v>293</v>
      </c>
      <c r="O43" s="129"/>
      <c r="P43" s="112"/>
      <c r="Q43" s="27"/>
      <c r="R43" s="27"/>
      <c r="S43" s="28"/>
      <c r="T43" s="28"/>
      <c r="U43" s="28"/>
      <c r="V43" s="28"/>
      <c r="W43" s="28"/>
      <c r="X43" s="28"/>
      <c r="Y43" s="28"/>
    </row>
    <row r="44" spans="1:25" ht="15.75" customHeight="1">
      <c r="A44" s="102">
        <v>40</v>
      </c>
      <c r="B44" s="53"/>
      <c r="C44" s="103"/>
      <c r="D44" s="28"/>
      <c r="E44" s="41"/>
      <c r="F44" s="41"/>
      <c r="G44" s="28"/>
      <c r="H44" s="28"/>
      <c r="I44" s="41"/>
      <c r="J44" s="41"/>
      <c r="K44" s="28"/>
      <c r="L44" s="98"/>
      <c r="M44" s="126">
        <v>13</v>
      </c>
      <c r="N44" s="132" t="s">
        <v>294</v>
      </c>
      <c r="O44" s="129"/>
      <c r="P44" s="112"/>
      <c r="Q44" s="27"/>
      <c r="R44" s="27"/>
      <c r="S44" s="28"/>
      <c r="T44" s="28"/>
      <c r="U44" s="28"/>
      <c r="V44" s="28"/>
      <c r="W44" s="28"/>
      <c r="X44" s="28"/>
      <c r="Y44" s="28"/>
    </row>
    <row r="45" spans="1:25" ht="15.75" customHeight="1">
      <c r="A45" s="102">
        <v>41</v>
      </c>
      <c r="B45" s="53"/>
      <c r="C45" s="103"/>
      <c r="D45" s="98"/>
      <c r="E45" s="104" t="s">
        <v>232</v>
      </c>
      <c r="F45" s="105" t="s">
        <v>295</v>
      </c>
      <c r="G45" s="103"/>
      <c r="H45" s="98"/>
      <c r="I45" s="104" t="s">
        <v>232</v>
      </c>
      <c r="J45" s="105" t="s">
        <v>296</v>
      </c>
      <c r="K45" s="103"/>
      <c r="L45" s="98"/>
      <c r="M45" s="126">
        <v>14</v>
      </c>
      <c r="N45" s="132" t="s">
        <v>297</v>
      </c>
      <c r="O45" s="129"/>
      <c r="P45" s="112"/>
      <c r="Q45" s="27"/>
      <c r="R45" s="27"/>
      <c r="S45" s="28"/>
      <c r="T45" s="28"/>
      <c r="U45" s="28"/>
      <c r="V45" s="28"/>
      <c r="W45" s="28"/>
      <c r="X45" s="28"/>
      <c r="Y45" s="28"/>
    </row>
    <row r="46" spans="1:25" ht="15.75" customHeight="1">
      <c r="A46" s="102">
        <v>42</v>
      </c>
      <c r="B46" s="53"/>
      <c r="C46" s="103"/>
      <c r="D46" s="98"/>
      <c r="E46" s="110"/>
      <c r="F46" s="111"/>
      <c r="G46" s="112"/>
      <c r="H46" s="98"/>
      <c r="I46" s="110"/>
      <c r="J46" s="111"/>
      <c r="K46" s="103"/>
      <c r="L46" s="98"/>
      <c r="M46" s="126">
        <v>15</v>
      </c>
      <c r="N46" s="132" t="s">
        <v>298</v>
      </c>
      <c r="O46" s="129"/>
      <c r="P46" s="112"/>
      <c r="Q46" s="27"/>
      <c r="R46" s="27"/>
      <c r="S46" s="28"/>
      <c r="T46" s="28"/>
      <c r="U46" s="28"/>
      <c r="V46" s="28"/>
      <c r="W46" s="28"/>
      <c r="X46" s="28"/>
      <c r="Y46" s="28"/>
    </row>
    <row r="47" spans="1:25" ht="15.75" customHeight="1">
      <c r="A47" s="102">
        <v>43</v>
      </c>
      <c r="B47" s="53"/>
      <c r="C47" s="103"/>
      <c r="D47" s="98"/>
      <c r="E47" s="116"/>
      <c r="F47" s="117"/>
      <c r="G47" s="112"/>
      <c r="H47" s="98"/>
      <c r="I47" s="116"/>
      <c r="J47" s="117"/>
      <c r="K47" s="103"/>
      <c r="L47" s="98"/>
      <c r="M47" s="126">
        <v>16</v>
      </c>
      <c r="N47" s="132" t="s">
        <v>299</v>
      </c>
      <c r="O47" s="129"/>
      <c r="P47" s="112"/>
      <c r="Q47" s="27"/>
      <c r="R47" s="27"/>
      <c r="S47" s="28"/>
      <c r="T47" s="28"/>
      <c r="U47" s="28"/>
      <c r="V47" s="28"/>
      <c r="W47" s="28"/>
      <c r="X47" s="28"/>
      <c r="Y47" s="28"/>
    </row>
    <row r="48" spans="1:25" ht="15.75" customHeight="1">
      <c r="A48" s="102">
        <v>44</v>
      </c>
      <c r="B48" s="53"/>
      <c r="C48" s="103"/>
      <c r="D48" s="98"/>
      <c r="E48" s="116">
        <v>1.5972222222220001E-3</v>
      </c>
      <c r="F48" s="117" t="s">
        <v>275</v>
      </c>
      <c r="G48" s="112"/>
      <c r="H48" s="98"/>
      <c r="I48" s="116">
        <v>1.5972222222220001E-3</v>
      </c>
      <c r="J48" s="117" t="s">
        <v>275</v>
      </c>
      <c r="K48" s="103"/>
      <c r="L48" s="98"/>
      <c r="M48" s="126">
        <v>17</v>
      </c>
      <c r="N48" s="132" t="s">
        <v>300</v>
      </c>
      <c r="O48" s="129"/>
      <c r="P48" s="112"/>
      <c r="Q48" s="27"/>
      <c r="R48" s="27"/>
      <c r="S48" s="28"/>
      <c r="T48" s="28"/>
      <c r="U48" s="28"/>
      <c r="V48" s="28"/>
      <c r="W48" s="28"/>
      <c r="X48" s="28"/>
      <c r="Y48" s="28"/>
    </row>
    <row r="49" spans="1:25" ht="15.75" customHeight="1">
      <c r="A49" s="102">
        <v>45</v>
      </c>
      <c r="B49" s="53"/>
      <c r="C49" s="103"/>
      <c r="D49" s="98"/>
      <c r="E49" s="116">
        <v>9.3751157407409996E-3</v>
      </c>
      <c r="F49" s="117" t="s">
        <v>276</v>
      </c>
      <c r="G49" s="112"/>
      <c r="H49" s="98"/>
      <c r="I49" s="116">
        <v>1.0185300925926E-2</v>
      </c>
      <c r="J49" s="117" t="s">
        <v>276</v>
      </c>
      <c r="K49" s="103"/>
      <c r="L49" s="98"/>
      <c r="M49" s="126">
        <v>18</v>
      </c>
      <c r="N49" s="132" t="s">
        <v>48</v>
      </c>
      <c r="O49" s="129"/>
      <c r="P49" s="112"/>
      <c r="Q49" s="27"/>
      <c r="R49" s="27"/>
      <c r="S49" s="28"/>
      <c r="T49" s="28"/>
      <c r="U49" s="28"/>
      <c r="V49" s="28"/>
      <c r="W49" s="28"/>
      <c r="X49" s="28"/>
      <c r="Y49" s="28"/>
    </row>
    <row r="50" spans="1:25" ht="15.75" customHeight="1">
      <c r="A50" s="102">
        <v>46</v>
      </c>
      <c r="B50" s="53"/>
      <c r="C50" s="103"/>
      <c r="D50" s="98"/>
      <c r="E50" s="116">
        <v>1.0069560185184999E-2</v>
      </c>
      <c r="F50" s="117" t="s">
        <v>255</v>
      </c>
      <c r="G50" s="112"/>
      <c r="H50" s="98"/>
      <c r="I50" s="116">
        <v>1.0648263888889E-2</v>
      </c>
      <c r="J50" s="117" t="s">
        <v>255</v>
      </c>
      <c r="K50" s="103"/>
      <c r="L50" s="98"/>
      <c r="M50" s="126">
        <v>19</v>
      </c>
      <c r="N50" s="132" t="s">
        <v>301</v>
      </c>
      <c r="O50" s="129"/>
      <c r="P50" s="112"/>
      <c r="Q50" s="27"/>
      <c r="R50" s="27"/>
      <c r="S50" s="28"/>
      <c r="T50" s="28"/>
      <c r="U50" s="28"/>
      <c r="V50" s="28"/>
      <c r="W50" s="28"/>
      <c r="X50" s="28"/>
      <c r="Y50" s="28"/>
    </row>
    <row r="51" spans="1:25" ht="15.75" customHeight="1">
      <c r="A51" s="102">
        <v>47</v>
      </c>
      <c r="B51" s="53"/>
      <c r="C51" s="103"/>
      <c r="D51" s="98"/>
      <c r="E51" s="116">
        <v>1.076400462963E-2</v>
      </c>
      <c r="F51" s="117" t="s">
        <v>258</v>
      </c>
      <c r="G51" s="112"/>
      <c r="H51" s="98"/>
      <c r="I51" s="116">
        <v>1.1458449074073999E-2</v>
      </c>
      <c r="J51" s="117" t="s">
        <v>258</v>
      </c>
      <c r="K51" s="103"/>
      <c r="L51" s="98"/>
      <c r="M51" s="126">
        <v>20</v>
      </c>
      <c r="N51" s="132"/>
      <c r="O51" s="129"/>
      <c r="P51" s="112"/>
      <c r="Q51" s="27"/>
      <c r="R51" s="27"/>
      <c r="S51" s="28"/>
      <c r="T51" s="28"/>
      <c r="U51" s="28"/>
      <c r="V51" s="28"/>
      <c r="W51" s="28"/>
      <c r="X51" s="28"/>
      <c r="Y51" s="28"/>
    </row>
    <row r="52" spans="1:25" ht="15.75" customHeight="1">
      <c r="A52" s="102">
        <v>48</v>
      </c>
      <c r="B52" s="53"/>
      <c r="C52" s="103"/>
      <c r="D52" s="98"/>
      <c r="E52" s="116">
        <v>1.1574189814815001E-2</v>
      </c>
      <c r="F52" s="117" t="s">
        <v>261</v>
      </c>
      <c r="G52" s="112"/>
      <c r="H52" s="98"/>
      <c r="I52" s="116">
        <v>1.2152893518518001E-2</v>
      </c>
      <c r="J52" s="117" t="s">
        <v>261</v>
      </c>
      <c r="K52" s="103"/>
      <c r="L52" s="98"/>
      <c r="M52" s="126">
        <v>21</v>
      </c>
      <c r="N52" s="132"/>
      <c r="O52" s="129"/>
      <c r="P52" s="112"/>
      <c r="Q52" s="27"/>
      <c r="R52" s="27"/>
      <c r="S52" s="28"/>
      <c r="T52" s="28"/>
      <c r="U52" s="28"/>
      <c r="V52" s="28"/>
      <c r="W52" s="28"/>
      <c r="X52" s="28"/>
      <c r="Y52" s="28"/>
    </row>
    <row r="53" spans="1:25" ht="15.75" customHeight="1">
      <c r="A53" s="102">
        <v>49</v>
      </c>
      <c r="B53" s="53"/>
      <c r="C53" s="103"/>
      <c r="D53" s="98"/>
      <c r="E53" s="116">
        <v>1.2037152777778001E-2</v>
      </c>
      <c r="F53" s="117" t="s">
        <v>264</v>
      </c>
      <c r="G53" s="112"/>
      <c r="H53" s="98"/>
      <c r="I53" s="116">
        <v>1.2847337962963E-2</v>
      </c>
      <c r="J53" s="117" t="s">
        <v>264</v>
      </c>
      <c r="K53" s="103"/>
      <c r="L53" s="98"/>
      <c r="M53" s="126">
        <v>22</v>
      </c>
      <c r="N53" s="132"/>
      <c r="O53" s="129"/>
      <c r="P53" s="112"/>
      <c r="Q53" s="27"/>
      <c r="R53" s="27"/>
      <c r="S53" s="28"/>
      <c r="T53" s="28"/>
      <c r="U53" s="28"/>
      <c r="V53" s="28"/>
      <c r="W53" s="28"/>
      <c r="X53" s="28"/>
      <c r="Y53" s="28"/>
    </row>
    <row r="54" spans="1:25" ht="15.75" customHeight="1">
      <c r="A54" s="102">
        <v>50</v>
      </c>
      <c r="B54" s="53"/>
      <c r="C54" s="103"/>
      <c r="D54" s="98"/>
      <c r="E54" s="116">
        <v>1.2731597222222E-2</v>
      </c>
      <c r="F54" s="117"/>
      <c r="G54" s="112"/>
      <c r="H54" s="98"/>
      <c r="I54" s="116">
        <v>1.3541782407406999E-2</v>
      </c>
      <c r="J54" s="117" t="s">
        <v>266</v>
      </c>
      <c r="K54" s="103"/>
      <c r="L54" s="98"/>
      <c r="M54" s="126">
        <v>23</v>
      </c>
      <c r="N54" s="132"/>
      <c r="O54" s="129"/>
      <c r="P54" s="112"/>
      <c r="Q54" s="27"/>
      <c r="R54" s="27"/>
      <c r="S54" s="28"/>
      <c r="T54" s="28"/>
      <c r="U54" s="28"/>
      <c r="V54" s="28"/>
      <c r="W54" s="28"/>
      <c r="X54" s="28"/>
      <c r="Y54" s="28"/>
    </row>
    <row r="55" spans="1:25" ht="15.75" customHeight="1">
      <c r="A55" s="102">
        <v>51</v>
      </c>
      <c r="B55" s="53"/>
      <c r="C55" s="103"/>
      <c r="D55" s="98"/>
      <c r="E55" s="125"/>
      <c r="F55" s="124"/>
      <c r="G55" s="103"/>
      <c r="H55" s="98"/>
      <c r="I55" s="125">
        <v>1.4236226851852E-2</v>
      </c>
      <c r="J55" s="124"/>
      <c r="K55" s="103"/>
      <c r="L55" s="98"/>
      <c r="M55" s="126">
        <v>24</v>
      </c>
      <c r="N55" s="132"/>
      <c r="O55" s="129"/>
      <c r="P55" s="112"/>
      <c r="Q55" s="27"/>
      <c r="R55" s="27"/>
      <c r="S55" s="28"/>
      <c r="T55" s="28"/>
      <c r="U55" s="28"/>
      <c r="V55" s="28"/>
      <c r="W55" s="28"/>
      <c r="X55" s="28"/>
      <c r="Y55" s="28"/>
    </row>
    <row r="56" spans="1:25" ht="15.75" customHeight="1">
      <c r="A56" s="102">
        <v>52</v>
      </c>
      <c r="B56" s="53"/>
      <c r="C56" s="103"/>
      <c r="D56" s="28"/>
      <c r="E56" s="108"/>
      <c r="F56" s="108"/>
      <c r="G56" s="28"/>
      <c r="H56" s="28"/>
      <c r="I56" s="108"/>
      <c r="J56" s="108"/>
      <c r="K56" s="28"/>
      <c r="L56" s="98"/>
      <c r="M56" s="126">
        <v>25</v>
      </c>
      <c r="N56" s="132"/>
      <c r="O56" s="129"/>
      <c r="P56" s="112"/>
      <c r="Q56" s="27"/>
      <c r="R56" s="27"/>
      <c r="S56" s="28"/>
      <c r="T56" s="28"/>
      <c r="U56" s="28"/>
      <c r="V56" s="28"/>
      <c r="W56" s="28"/>
      <c r="X56" s="28"/>
      <c r="Y56" s="28"/>
    </row>
    <row r="57" spans="1:25" ht="15.75" customHeight="1">
      <c r="A57" s="102">
        <v>53</v>
      </c>
      <c r="B57" s="53"/>
      <c r="C57" s="103"/>
      <c r="D57" s="28"/>
      <c r="E57" s="28"/>
      <c r="F57" s="28"/>
      <c r="G57" s="28"/>
      <c r="H57" s="28"/>
      <c r="I57" s="28"/>
      <c r="J57" s="28"/>
      <c r="K57" s="28"/>
      <c r="L57" s="98"/>
      <c r="M57" s="126">
        <v>26</v>
      </c>
      <c r="N57" s="132"/>
      <c r="O57" s="129"/>
      <c r="P57" s="112"/>
      <c r="Q57" s="27"/>
      <c r="R57" s="27"/>
      <c r="S57" s="28"/>
      <c r="T57" s="28"/>
      <c r="U57" s="28"/>
      <c r="V57" s="28"/>
      <c r="W57" s="28"/>
      <c r="X57" s="28"/>
      <c r="Y57" s="28"/>
    </row>
    <row r="58" spans="1:25" ht="15.75" customHeight="1">
      <c r="A58" s="102">
        <v>54</v>
      </c>
      <c r="B58" s="53"/>
      <c r="C58" s="103"/>
      <c r="D58" s="28"/>
      <c r="E58" s="28"/>
      <c r="F58" s="28"/>
      <c r="G58" s="28"/>
      <c r="H58" s="28"/>
      <c r="I58" s="28"/>
      <c r="J58" s="28"/>
      <c r="K58" s="28"/>
      <c r="L58" s="98"/>
      <c r="M58" s="126">
        <v>27</v>
      </c>
      <c r="N58" s="132"/>
      <c r="O58" s="129"/>
      <c r="P58" s="112"/>
      <c r="Q58" s="27"/>
      <c r="R58" s="27"/>
      <c r="S58" s="28"/>
      <c r="T58" s="28"/>
      <c r="U58" s="28"/>
      <c r="V58" s="28"/>
      <c r="W58" s="28"/>
      <c r="X58" s="28"/>
      <c r="Y58" s="28"/>
    </row>
    <row r="59" spans="1:25" ht="16.5" customHeight="1">
      <c r="A59" s="102">
        <v>55</v>
      </c>
      <c r="B59" s="53"/>
      <c r="C59" s="103"/>
      <c r="D59" s="28"/>
      <c r="E59" s="28"/>
      <c r="F59" s="28"/>
      <c r="G59" s="28"/>
      <c r="H59" s="28"/>
      <c r="I59" s="28"/>
      <c r="J59" s="28"/>
      <c r="K59" s="28"/>
      <c r="L59" s="98"/>
      <c r="M59" s="126">
        <v>28</v>
      </c>
      <c r="N59" s="132"/>
      <c r="O59" s="129"/>
      <c r="P59" s="112"/>
      <c r="Q59" s="27"/>
      <c r="R59" s="27"/>
      <c r="S59" s="28"/>
      <c r="T59" s="28"/>
      <c r="U59" s="28"/>
      <c r="V59" s="28"/>
      <c r="W59" s="28"/>
      <c r="X59" s="28"/>
      <c r="Y59" s="28"/>
    </row>
    <row r="60" spans="1:25" ht="16.5" customHeight="1">
      <c r="A60" s="102">
        <v>56</v>
      </c>
      <c r="B60" s="53"/>
      <c r="C60" s="103"/>
      <c r="D60" s="28"/>
      <c r="E60" s="28"/>
      <c r="F60" s="28"/>
      <c r="G60" s="28"/>
      <c r="H60" s="28"/>
      <c r="I60" s="28"/>
      <c r="J60" s="28"/>
      <c r="K60" s="28"/>
      <c r="L60" s="98"/>
      <c r="M60" s="126">
        <v>29</v>
      </c>
      <c r="N60" s="132"/>
      <c r="O60" s="129"/>
      <c r="P60" s="112"/>
      <c r="Q60" s="27"/>
      <c r="R60" s="27"/>
      <c r="S60" s="28"/>
      <c r="T60" s="28"/>
      <c r="U60" s="28"/>
      <c r="V60" s="28"/>
      <c r="W60" s="28"/>
      <c r="X60" s="28"/>
      <c r="Y60" s="28"/>
    </row>
    <row r="61" spans="1:25" ht="15.75" customHeight="1">
      <c r="A61" s="102">
        <v>57</v>
      </c>
      <c r="B61" s="53"/>
      <c r="C61" s="103"/>
      <c r="D61" s="28"/>
      <c r="E61" s="28"/>
      <c r="F61" s="28"/>
      <c r="G61" s="28"/>
      <c r="H61" s="28"/>
      <c r="I61" s="28"/>
      <c r="J61" s="28"/>
      <c r="K61" s="28"/>
      <c r="L61" s="98"/>
      <c r="M61" s="126">
        <v>30</v>
      </c>
      <c r="N61" s="132"/>
      <c r="O61" s="129"/>
      <c r="P61" s="112"/>
      <c r="Q61" s="27"/>
      <c r="R61" s="27"/>
      <c r="S61" s="28"/>
      <c r="T61" s="28"/>
      <c r="U61" s="28"/>
      <c r="V61" s="28"/>
      <c r="W61" s="28"/>
      <c r="X61" s="28"/>
      <c r="Y61" s="28"/>
    </row>
    <row r="62" spans="1:25" ht="15.75" customHeight="1">
      <c r="A62" s="102">
        <v>58</v>
      </c>
      <c r="B62" s="53"/>
      <c r="C62" s="103"/>
      <c r="D62" s="28"/>
      <c r="E62" s="28"/>
      <c r="F62" s="28"/>
      <c r="G62" s="28"/>
      <c r="H62" s="28"/>
      <c r="I62" s="28"/>
      <c r="J62" s="28"/>
      <c r="K62" s="28"/>
      <c r="L62" s="98"/>
      <c r="M62" s="126">
        <v>31</v>
      </c>
      <c r="N62" s="132"/>
      <c r="O62" s="129"/>
      <c r="P62" s="112"/>
      <c r="Q62" s="27"/>
      <c r="R62" s="27"/>
      <c r="S62" s="28"/>
      <c r="T62" s="28"/>
      <c r="U62" s="28"/>
      <c r="V62" s="28"/>
      <c r="W62" s="28"/>
      <c r="X62" s="28"/>
      <c r="Y62" s="28"/>
    </row>
    <row r="63" spans="1:25" ht="15.75" customHeight="1">
      <c r="A63" s="102">
        <v>59</v>
      </c>
      <c r="B63" s="53"/>
      <c r="C63" s="103"/>
      <c r="D63" s="28"/>
      <c r="E63" s="28"/>
      <c r="F63" s="28"/>
      <c r="G63" s="28"/>
      <c r="H63" s="28"/>
      <c r="I63" s="28"/>
      <c r="J63" s="28"/>
      <c r="K63" s="28"/>
      <c r="L63" s="28"/>
      <c r="M63" s="133"/>
      <c r="N63" s="108"/>
      <c r="O63" s="27"/>
      <c r="P63" s="27"/>
      <c r="Q63" s="27"/>
      <c r="R63" s="27"/>
      <c r="S63" s="28"/>
      <c r="T63" s="28"/>
      <c r="U63" s="28"/>
      <c r="V63" s="28"/>
      <c r="W63" s="28"/>
      <c r="X63" s="28"/>
      <c r="Y63" s="28"/>
    </row>
    <row r="64" spans="1:25" ht="15.75" customHeight="1">
      <c r="A64" s="102">
        <v>60</v>
      </c>
      <c r="B64" s="53"/>
      <c r="C64" s="103"/>
      <c r="D64" s="28"/>
      <c r="E64" s="28"/>
      <c r="F64" s="28"/>
      <c r="G64" s="28"/>
      <c r="H64" s="28"/>
      <c r="I64" s="28"/>
      <c r="J64" s="28"/>
      <c r="K64" s="28"/>
      <c r="L64" s="28"/>
      <c r="M64" s="134"/>
      <c r="N64" s="135" t="s">
        <v>302</v>
      </c>
      <c r="O64" s="36"/>
      <c r="P64" s="27"/>
      <c r="Q64" s="27"/>
      <c r="R64" s="27"/>
      <c r="S64" s="28"/>
      <c r="T64" s="28"/>
      <c r="U64" s="28"/>
      <c r="V64" s="28"/>
      <c r="W64" s="28"/>
      <c r="X64" s="28"/>
      <c r="Y64" s="28"/>
    </row>
    <row r="65" spans="1:25" ht="15.75" customHeight="1">
      <c r="A65" s="102">
        <v>61</v>
      </c>
      <c r="B65" s="53"/>
      <c r="C65" s="103"/>
      <c r="D65" s="28"/>
      <c r="E65" s="28"/>
      <c r="F65" s="28"/>
      <c r="G65" s="28"/>
      <c r="H65" s="28"/>
      <c r="I65" s="28"/>
      <c r="J65" s="28"/>
      <c r="K65" s="28"/>
      <c r="L65" s="98"/>
      <c r="M65" s="126" t="s">
        <v>5</v>
      </c>
      <c r="N65" s="127" t="s">
        <v>6</v>
      </c>
      <c r="O65" s="36"/>
      <c r="P65" s="27"/>
      <c r="Q65" s="27"/>
      <c r="R65" s="27"/>
      <c r="S65" s="28"/>
      <c r="T65" s="28"/>
      <c r="U65" s="28"/>
      <c r="V65" s="28"/>
      <c r="W65" s="28"/>
      <c r="X65" s="28"/>
      <c r="Y65" s="28"/>
    </row>
    <row r="66" spans="1:25" ht="15.75" customHeight="1">
      <c r="A66" s="102">
        <v>62</v>
      </c>
      <c r="B66" s="53"/>
      <c r="C66" s="103"/>
      <c r="D66" s="28"/>
      <c r="E66" s="28"/>
      <c r="F66" s="28"/>
      <c r="G66" s="28"/>
      <c r="H66" s="28"/>
      <c r="I66" s="28"/>
      <c r="J66" s="28"/>
      <c r="K66" s="28"/>
      <c r="L66" s="98"/>
      <c r="M66" s="126">
        <v>1</v>
      </c>
      <c r="N66" s="132" t="s">
        <v>303</v>
      </c>
      <c r="O66" s="129"/>
      <c r="P66" s="112"/>
      <c r="Q66" s="27"/>
      <c r="R66" s="27"/>
      <c r="S66" s="28"/>
      <c r="T66" s="28"/>
      <c r="U66" s="28"/>
      <c r="V66" s="28"/>
      <c r="W66" s="28"/>
      <c r="X66" s="28"/>
      <c r="Y66" s="28"/>
    </row>
    <row r="67" spans="1:25" ht="15.75" customHeight="1">
      <c r="A67" s="102">
        <v>63</v>
      </c>
      <c r="B67" s="53"/>
      <c r="C67" s="103"/>
      <c r="D67" s="28"/>
      <c r="E67" s="28"/>
      <c r="F67" s="28"/>
      <c r="G67" s="28"/>
      <c r="H67" s="28"/>
      <c r="I67" s="28"/>
      <c r="J67" s="28"/>
      <c r="K67" s="28"/>
      <c r="L67" s="98"/>
      <c r="M67" s="126">
        <v>2</v>
      </c>
      <c r="N67" s="132" t="s">
        <v>304</v>
      </c>
      <c r="O67" s="129"/>
      <c r="P67" s="112"/>
      <c r="Q67" s="27"/>
      <c r="R67" s="27"/>
      <c r="S67" s="28"/>
      <c r="T67" s="28"/>
      <c r="U67" s="28"/>
      <c r="V67" s="28"/>
      <c r="W67" s="28"/>
      <c r="X67" s="28"/>
      <c r="Y67" s="28"/>
    </row>
    <row r="68" spans="1:25" ht="15.75" customHeight="1">
      <c r="A68" s="102">
        <v>64</v>
      </c>
      <c r="B68" s="53"/>
      <c r="C68" s="103"/>
      <c r="D68" s="28"/>
      <c r="E68" s="28"/>
      <c r="F68" s="28"/>
      <c r="G68" s="28"/>
      <c r="H68" s="28"/>
      <c r="I68" s="28"/>
      <c r="J68" s="28"/>
      <c r="K68" s="28"/>
      <c r="L68" s="98"/>
      <c r="M68" s="126">
        <v>3</v>
      </c>
      <c r="N68" s="132" t="s">
        <v>305</v>
      </c>
      <c r="O68" s="129"/>
      <c r="P68" s="112"/>
      <c r="Q68" s="27"/>
      <c r="R68" s="27"/>
      <c r="S68" s="28"/>
      <c r="T68" s="28"/>
      <c r="U68" s="28"/>
      <c r="V68" s="28"/>
      <c r="W68" s="28"/>
      <c r="X68" s="28"/>
      <c r="Y68" s="28"/>
    </row>
    <row r="69" spans="1:25" ht="15.75" customHeight="1">
      <c r="A69" s="102">
        <v>65</v>
      </c>
      <c r="B69" s="53"/>
      <c r="C69" s="103"/>
      <c r="D69" s="28"/>
      <c r="E69" s="28"/>
      <c r="F69" s="28"/>
      <c r="G69" s="28"/>
      <c r="H69" s="28"/>
      <c r="I69" s="28"/>
      <c r="J69" s="28"/>
      <c r="K69" s="28"/>
      <c r="L69" s="98"/>
      <c r="M69" s="126">
        <v>4</v>
      </c>
      <c r="N69" s="132" t="s">
        <v>306</v>
      </c>
      <c r="O69" s="129"/>
      <c r="P69" s="112"/>
      <c r="Q69" s="27"/>
      <c r="R69" s="27"/>
      <c r="S69" s="28"/>
      <c r="T69" s="28"/>
      <c r="U69" s="28"/>
      <c r="V69" s="28"/>
      <c r="W69" s="28"/>
      <c r="X69" s="28"/>
      <c r="Y69" s="28"/>
    </row>
    <row r="70" spans="1:25" ht="15.75" customHeight="1">
      <c r="A70" s="102">
        <v>66</v>
      </c>
      <c r="B70" s="53"/>
      <c r="C70" s="103"/>
      <c r="D70" s="28"/>
      <c r="E70" s="28"/>
      <c r="F70" s="28"/>
      <c r="G70" s="28"/>
      <c r="H70" s="28"/>
      <c r="I70" s="28"/>
      <c r="J70" s="28"/>
      <c r="K70" s="28"/>
      <c r="L70" s="98"/>
      <c r="M70" s="126">
        <v>5</v>
      </c>
      <c r="N70" s="132" t="s">
        <v>307</v>
      </c>
      <c r="O70" s="129"/>
      <c r="P70" s="112"/>
      <c r="Q70" s="27"/>
      <c r="R70" s="27"/>
      <c r="S70" s="28"/>
      <c r="T70" s="28"/>
      <c r="U70" s="28"/>
      <c r="V70" s="28"/>
      <c r="W70" s="28"/>
      <c r="X70" s="28"/>
      <c r="Y70" s="28"/>
    </row>
    <row r="71" spans="1:25" ht="15.75" customHeight="1">
      <c r="A71" s="102">
        <v>67</v>
      </c>
      <c r="B71" s="53"/>
      <c r="C71" s="103"/>
      <c r="D71" s="28"/>
      <c r="E71" s="28"/>
      <c r="F71" s="28"/>
      <c r="G71" s="28"/>
      <c r="H71" s="28"/>
      <c r="I71" s="28"/>
      <c r="J71" s="28"/>
      <c r="K71" s="28"/>
      <c r="L71" s="98"/>
      <c r="M71" s="126">
        <v>6</v>
      </c>
      <c r="N71" s="132" t="s">
        <v>308</v>
      </c>
      <c r="O71" s="129"/>
      <c r="P71" s="112"/>
      <c r="Q71" s="27"/>
      <c r="R71" s="27"/>
      <c r="S71" s="28"/>
      <c r="T71" s="28"/>
      <c r="U71" s="28"/>
      <c r="V71" s="28"/>
      <c r="W71" s="28"/>
      <c r="X71" s="28"/>
      <c r="Y71" s="28"/>
    </row>
    <row r="72" spans="1:25" ht="15.75" customHeight="1">
      <c r="A72" s="102">
        <v>68</v>
      </c>
      <c r="B72" s="53"/>
      <c r="C72" s="103"/>
      <c r="D72" s="28"/>
      <c r="E72" s="28"/>
      <c r="F72" s="28"/>
      <c r="G72" s="28"/>
      <c r="H72" s="28"/>
      <c r="I72" s="28"/>
      <c r="J72" s="28"/>
      <c r="K72" s="28"/>
      <c r="L72" s="98"/>
      <c r="M72" s="126">
        <v>7</v>
      </c>
      <c r="N72" s="132" t="s">
        <v>309</v>
      </c>
      <c r="O72" s="129"/>
      <c r="P72" s="112"/>
      <c r="Q72" s="27"/>
      <c r="R72" s="27"/>
      <c r="S72" s="28"/>
      <c r="T72" s="28"/>
      <c r="U72" s="28"/>
      <c r="V72" s="28"/>
      <c r="W72" s="28"/>
      <c r="X72" s="28"/>
      <c r="Y72" s="28"/>
    </row>
    <row r="73" spans="1:25" ht="15.75" customHeight="1">
      <c r="A73" s="102">
        <v>69</v>
      </c>
      <c r="B73" s="53"/>
      <c r="C73" s="103"/>
      <c r="D73" s="28"/>
      <c r="E73" s="28"/>
      <c r="F73" s="28"/>
      <c r="G73" s="28"/>
      <c r="H73" s="28"/>
      <c r="I73" s="28"/>
      <c r="J73" s="28"/>
      <c r="K73" s="28"/>
      <c r="L73" s="98"/>
      <c r="M73" s="126">
        <v>8</v>
      </c>
      <c r="N73" s="132" t="s">
        <v>310</v>
      </c>
      <c r="O73" s="129"/>
      <c r="P73" s="112"/>
      <c r="Q73" s="27"/>
      <c r="R73" s="27"/>
      <c r="S73" s="28"/>
      <c r="T73" s="28"/>
      <c r="U73" s="28"/>
      <c r="V73" s="28"/>
      <c r="W73" s="28"/>
      <c r="X73" s="28"/>
      <c r="Y73" s="28"/>
    </row>
    <row r="74" spans="1:25" ht="15.75" customHeight="1">
      <c r="A74" s="102">
        <v>70</v>
      </c>
      <c r="B74" s="53"/>
      <c r="C74" s="103"/>
      <c r="D74" s="28"/>
      <c r="E74" s="28"/>
      <c r="F74" s="28"/>
      <c r="G74" s="28"/>
      <c r="H74" s="28"/>
      <c r="I74" s="28"/>
      <c r="J74" s="28"/>
      <c r="K74" s="28"/>
      <c r="L74" s="98"/>
      <c r="M74" s="126">
        <v>9</v>
      </c>
      <c r="N74" s="132" t="s">
        <v>311</v>
      </c>
      <c r="O74" s="129"/>
      <c r="P74" s="112"/>
      <c r="Q74" s="27"/>
      <c r="R74" s="27"/>
      <c r="S74" s="28"/>
      <c r="T74" s="28"/>
      <c r="U74" s="28"/>
      <c r="V74" s="28"/>
      <c r="W74" s="28"/>
      <c r="X74" s="28"/>
      <c r="Y74" s="28"/>
    </row>
    <row r="75" spans="1:25" ht="15.75" customHeight="1">
      <c r="A75" s="102">
        <v>71</v>
      </c>
      <c r="B75" s="53"/>
      <c r="C75" s="103"/>
      <c r="D75" s="28"/>
      <c r="E75" s="28"/>
      <c r="F75" s="28"/>
      <c r="G75" s="28"/>
      <c r="H75" s="28"/>
      <c r="I75" s="28"/>
      <c r="J75" s="28"/>
      <c r="K75" s="28"/>
      <c r="L75" s="98"/>
      <c r="M75" s="126">
        <v>10</v>
      </c>
      <c r="N75" s="132" t="s">
        <v>312</v>
      </c>
      <c r="O75" s="129"/>
      <c r="P75" s="112"/>
      <c r="Q75" s="27"/>
      <c r="R75" s="27"/>
      <c r="S75" s="28"/>
      <c r="T75" s="28"/>
      <c r="U75" s="28"/>
      <c r="V75" s="28"/>
      <c r="W75" s="28"/>
      <c r="X75" s="28"/>
      <c r="Y75" s="28"/>
    </row>
    <row r="76" spans="1:25" ht="15.75" customHeight="1">
      <c r="A76" s="102">
        <v>72</v>
      </c>
      <c r="B76" s="53"/>
      <c r="C76" s="103"/>
      <c r="D76" s="28"/>
      <c r="E76" s="28"/>
      <c r="F76" s="28"/>
      <c r="G76" s="28"/>
      <c r="H76" s="28"/>
      <c r="I76" s="28"/>
      <c r="J76" s="28"/>
      <c r="K76" s="28"/>
      <c r="L76" s="98"/>
      <c r="M76" s="126">
        <v>11</v>
      </c>
      <c r="N76" s="132" t="s">
        <v>313</v>
      </c>
      <c r="O76" s="129"/>
      <c r="P76" s="112"/>
      <c r="Q76" s="27"/>
      <c r="R76" s="27"/>
      <c r="S76" s="28"/>
      <c r="T76" s="28"/>
      <c r="U76" s="28"/>
      <c r="V76" s="28"/>
      <c r="W76" s="28"/>
      <c r="X76" s="28"/>
      <c r="Y76" s="28"/>
    </row>
    <row r="77" spans="1:25" ht="15.75" customHeight="1">
      <c r="A77" s="102">
        <v>73</v>
      </c>
      <c r="B77" s="53"/>
      <c r="C77" s="103"/>
      <c r="D77" s="28"/>
      <c r="E77" s="28"/>
      <c r="F77" s="28"/>
      <c r="G77" s="28"/>
      <c r="H77" s="28"/>
      <c r="I77" s="28"/>
      <c r="J77" s="28"/>
      <c r="K77" s="28"/>
      <c r="L77" s="98"/>
      <c r="M77" s="126">
        <v>12</v>
      </c>
      <c r="N77" s="132" t="s">
        <v>314</v>
      </c>
      <c r="O77" s="129"/>
      <c r="P77" s="112"/>
      <c r="Q77" s="27"/>
      <c r="R77" s="27"/>
      <c r="S77" s="28"/>
      <c r="T77" s="28"/>
      <c r="U77" s="28"/>
      <c r="V77" s="28"/>
      <c r="W77" s="28"/>
      <c r="X77" s="28"/>
      <c r="Y77" s="28"/>
    </row>
    <row r="78" spans="1:25" ht="15.75" customHeight="1">
      <c r="A78" s="102">
        <v>74</v>
      </c>
      <c r="B78" s="53"/>
      <c r="C78" s="103"/>
      <c r="D78" s="28"/>
      <c r="E78" s="28"/>
      <c r="F78" s="28"/>
      <c r="G78" s="28"/>
      <c r="H78" s="28"/>
      <c r="I78" s="28"/>
      <c r="J78" s="28"/>
      <c r="K78" s="28"/>
      <c r="L78" s="98"/>
      <c r="M78" s="126">
        <v>13</v>
      </c>
      <c r="N78" s="132" t="s">
        <v>315</v>
      </c>
      <c r="O78" s="129"/>
      <c r="P78" s="112"/>
      <c r="Q78" s="27"/>
      <c r="R78" s="27"/>
      <c r="S78" s="28"/>
      <c r="T78" s="28"/>
      <c r="U78" s="28"/>
      <c r="V78" s="28"/>
      <c r="W78" s="28"/>
      <c r="X78" s="28"/>
      <c r="Y78" s="28"/>
    </row>
    <row r="79" spans="1:25" ht="15.75" customHeight="1">
      <c r="A79" s="102">
        <v>75</v>
      </c>
      <c r="B79" s="53"/>
      <c r="C79" s="103"/>
      <c r="D79" s="28"/>
      <c r="E79" s="28"/>
      <c r="F79" s="28"/>
      <c r="G79" s="28"/>
      <c r="H79" s="28"/>
      <c r="I79" s="28"/>
      <c r="J79" s="28"/>
      <c r="K79" s="28"/>
      <c r="L79" s="98"/>
      <c r="M79" s="126">
        <v>14</v>
      </c>
      <c r="N79" s="132" t="s">
        <v>316</v>
      </c>
      <c r="O79" s="129"/>
      <c r="P79" s="112"/>
      <c r="Q79" s="27"/>
      <c r="R79" s="27"/>
      <c r="S79" s="28"/>
      <c r="T79" s="28"/>
      <c r="U79" s="28"/>
      <c r="V79" s="28"/>
      <c r="W79" s="28"/>
      <c r="X79" s="28"/>
      <c r="Y79" s="28"/>
    </row>
    <row r="80" spans="1:25" ht="15.75" customHeight="1">
      <c r="A80" s="102">
        <v>76</v>
      </c>
      <c r="B80" s="53"/>
      <c r="C80" s="103"/>
      <c r="D80" s="28"/>
      <c r="E80" s="28"/>
      <c r="F80" s="28"/>
      <c r="G80" s="28"/>
      <c r="H80" s="28"/>
      <c r="I80" s="28"/>
      <c r="J80" s="28"/>
      <c r="K80" s="28"/>
      <c r="L80" s="98"/>
      <c r="M80" s="126">
        <v>15</v>
      </c>
      <c r="N80" s="132" t="s">
        <v>317</v>
      </c>
      <c r="O80" s="129"/>
      <c r="P80" s="112"/>
      <c r="Q80" s="27"/>
      <c r="R80" s="27"/>
      <c r="S80" s="28"/>
      <c r="T80" s="28"/>
      <c r="U80" s="28"/>
      <c r="V80" s="28"/>
      <c r="W80" s="28"/>
      <c r="X80" s="28"/>
      <c r="Y80" s="28"/>
    </row>
    <row r="81" spans="1:25" ht="15.75" customHeight="1">
      <c r="A81" s="102">
        <v>77</v>
      </c>
      <c r="B81" s="53"/>
      <c r="C81" s="103"/>
      <c r="D81" s="28"/>
      <c r="E81" s="28"/>
      <c r="F81" s="28"/>
      <c r="G81" s="28"/>
      <c r="H81" s="28"/>
      <c r="I81" s="28"/>
      <c r="J81" s="28"/>
      <c r="K81" s="28"/>
      <c r="L81" s="98"/>
      <c r="M81" s="126">
        <v>16</v>
      </c>
      <c r="N81" s="132" t="s">
        <v>318</v>
      </c>
      <c r="O81" s="129"/>
      <c r="P81" s="112"/>
      <c r="Q81" s="27"/>
      <c r="R81" s="27"/>
      <c r="S81" s="28"/>
      <c r="T81" s="28"/>
      <c r="U81" s="28"/>
      <c r="V81" s="28"/>
      <c r="W81" s="28"/>
      <c r="X81" s="28"/>
      <c r="Y81" s="28"/>
    </row>
    <row r="82" spans="1:25" ht="15.75" customHeight="1">
      <c r="A82" s="102">
        <v>78</v>
      </c>
      <c r="B82" s="53"/>
      <c r="C82" s="103"/>
      <c r="D82" s="28"/>
      <c r="E82" s="28"/>
      <c r="F82" s="28"/>
      <c r="G82" s="28"/>
      <c r="H82" s="28"/>
      <c r="I82" s="28"/>
      <c r="J82" s="28"/>
      <c r="K82" s="28"/>
      <c r="L82" s="98"/>
      <c r="M82" s="126">
        <v>17</v>
      </c>
      <c r="N82" s="132" t="s">
        <v>319</v>
      </c>
      <c r="O82" s="129"/>
      <c r="P82" s="112"/>
      <c r="Q82" s="27"/>
      <c r="R82" s="27"/>
      <c r="S82" s="28"/>
      <c r="T82" s="28"/>
      <c r="U82" s="28"/>
      <c r="V82" s="28"/>
      <c r="W82" s="28"/>
      <c r="X82" s="28"/>
      <c r="Y82" s="28"/>
    </row>
    <row r="83" spans="1:25" ht="15.75" customHeight="1">
      <c r="A83" s="102">
        <v>79</v>
      </c>
      <c r="B83" s="53"/>
      <c r="C83" s="103"/>
      <c r="D83" s="28"/>
      <c r="E83" s="28"/>
      <c r="F83" s="28"/>
      <c r="G83" s="28"/>
      <c r="H83" s="28"/>
      <c r="I83" s="28"/>
      <c r="J83" s="28"/>
      <c r="K83" s="28"/>
      <c r="L83" s="98"/>
      <c r="M83" s="126">
        <v>18</v>
      </c>
      <c r="N83" s="132"/>
      <c r="O83" s="129"/>
      <c r="P83" s="112"/>
      <c r="Q83" s="27"/>
      <c r="R83" s="27"/>
      <c r="S83" s="28"/>
      <c r="T83" s="28"/>
      <c r="U83" s="28"/>
      <c r="V83" s="28"/>
      <c r="W83" s="28"/>
      <c r="X83" s="28"/>
      <c r="Y83" s="28"/>
    </row>
    <row r="84" spans="1:25" ht="15.75" customHeight="1">
      <c r="A84" s="102">
        <v>80</v>
      </c>
      <c r="B84" s="53"/>
      <c r="C84" s="103"/>
      <c r="D84" s="28"/>
      <c r="E84" s="28"/>
      <c r="F84" s="28"/>
      <c r="G84" s="28"/>
      <c r="H84" s="28"/>
      <c r="I84" s="28"/>
      <c r="J84" s="28"/>
      <c r="K84" s="28"/>
      <c r="L84" s="98"/>
      <c r="M84" s="126">
        <v>19</v>
      </c>
      <c r="N84" s="132"/>
      <c r="O84" s="129"/>
      <c r="P84" s="112"/>
      <c r="Q84" s="27"/>
      <c r="R84" s="27"/>
      <c r="S84" s="28"/>
      <c r="T84" s="28"/>
      <c r="U84" s="28"/>
      <c r="V84" s="28"/>
      <c r="W84" s="28"/>
      <c r="X84" s="28"/>
      <c r="Y84" s="28"/>
    </row>
    <row r="85" spans="1:25" ht="15.75" customHeight="1">
      <c r="A85" s="102">
        <v>81</v>
      </c>
      <c r="B85" s="53"/>
      <c r="C85" s="103"/>
      <c r="D85" s="28"/>
      <c r="E85" s="28"/>
      <c r="F85" s="28"/>
      <c r="G85" s="28"/>
      <c r="H85" s="28"/>
      <c r="I85" s="28"/>
      <c r="J85" s="28"/>
      <c r="K85" s="28"/>
      <c r="L85" s="98"/>
      <c r="M85" s="126">
        <v>20</v>
      </c>
      <c r="N85" s="132"/>
      <c r="O85" s="129"/>
      <c r="P85" s="112"/>
      <c r="Q85" s="27"/>
      <c r="R85" s="27"/>
      <c r="S85" s="28"/>
      <c r="T85" s="28"/>
      <c r="U85" s="28"/>
      <c r="V85" s="28"/>
      <c r="W85" s="28"/>
      <c r="X85" s="28"/>
      <c r="Y85" s="28"/>
    </row>
    <row r="86" spans="1:25" ht="15.75" customHeight="1">
      <c r="A86" s="102">
        <v>82</v>
      </c>
      <c r="B86" s="53"/>
      <c r="C86" s="103"/>
      <c r="D86" s="28"/>
      <c r="E86" s="28"/>
      <c r="F86" s="28"/>
      <c r="G86" s="28"/>
      <c r="H86" s="28"/>
      <c r="I86" s="28"/>
      <c r="J86" s="28"/>
      <c r="K86" s="28"/>
      <c r="L86" s="98"/>
      <c r="M86" s="126">
        <v>21</v>
      </c>
      <c r="N86" s="132"/>
      <c r="O86" s="129"/>
      <c r="P86" s="112"/>
      <c r="Q86" s="27"/>
      <c r="R86" s="27"/>
      <c r="S86" s="28"/>
      <c r="T86" s="28"/>
      <c r="U86" s="28"/>
      <c r="V86" s="28"/>
      <c r="W86" s="28"/>
      <c r="X86" s="28"/>
      <c r="Y86" s="28"/>
    </row>
    <row r="87" spans="1:25" ht="15.75" customHeight="1">
      <c r="A87" s="102">
        <v>83</v>
      </c>
      <c r="B87" s="53"/>
      <c r="C87" s="103"/>
      <c r="D87" s="28"/>
      <c r="E87" s="28"/>
      <c r="F87" s="28"/>
      <c r="G87" s="28"/>
      <c r="H87" s="28"/>
      <c r="I87" s="28"/>
      <c r="J87" s="28"/>
      <c r="K87" s="28"/>
      <c r="L87" s="98"/>
      <c r="M87" s="126">
        <v>22</v>
      </c>
      <c r="N87" s="132"/>
      <c r="O87" s="129"/>
      <c r="P87" s="112"/>
      <c r="Q87" s="27"/>
      <c r="R87" s="27"/>
      <c r="S87" s="28"/>
      <c r="T87" s="28"/>
      <c r="U87" s="28"/>
      <c r="V87" s="28"/>
      <c r="W87" s="28"/>
      <c r="X87" s="28"/>
      <c r="Y87" s="28"/>
    </row>
    <row r="88" spans="1:25" ht="15.75" customHeight="1">
      <c r="A88" s="102">
        <v>84</v>
      </c>
      <c r="B88" s="53"/>
      <c r="C88" s="103"/>
      <c r="D88" s="28"/>
      <c r="E88" s="28"/>
      <c r="F88" s="28"/>
      <c r="G88" s="28"/>
      <c r="H88" s="28"/>
      <c r="I88" s="28"/>
      <c r="J88" s="28"/>
      <c r="K88" s="28"/>
      <c r="L88" s="98"/>
      <c r="M88" s="126">
        <v>23</v>
      </c>
      <c r="N88" s="132"/>
      <c r="O88" s="129"/>
      <c r="P88" s="112"/>
      <c r="Q88" s="27"/>
      <c r="R88" s="27"/>
      <c r="S88" s="28"/>
      <c r="T88" s="28"/>
      <c r="U88" s="28"/>
      <c r="V88" s="28"/>
      <c r="W88" s="28"/>
      <c r="X88" s="28"/>
      <c r="Y88" s="28"/>
    </row>
    <row r="89" spans="1:25" ht="15.75" customHeight="1">
      <c r="A89" s="102">
        <v>85</v>
      </c>
      <c r="B89" s="53"/>
      <c r="C89" s="103"/>
      <c r="D89" s="28"/>
      <c r="E89" s="28"/>
      <c r="F89" s="28"/>
      <c r="G89" s="28"/>
      <c r="H89" s="28"/>
      <c r="I89" s="28"/>
      <c r="J89" s="28"/>
      <c r="K89" s="28"/>
      <c r="L89" s="98"/>
      <c r="M89" s="126">
        <v>24</v>
      </c>
      <c r="N89" s="132"/>
      <c r="O89" s="129"/>
      <c r="P89" s="112"/>
      <c r="Q89" s="27"/>
      <c r="R89" s="27"/>
      <c r="S89" s="28"/>
      <c r="T89" s="28"/>
      <c r="U89" s="28"/>
      <c r="V89" s="28"/>
      <c r="W89" s="28"/>
      <c r="X89" s="28"/>
      <c r="Y89" s="28"/>
    </row>
    <row r="90" spans="1:25" ht="15.75" customHeight="1">
      <c r="A90" s="102">
        <v>86</v>
      </c>
      <c r="B90" s="53"/>
      <c r="C90" s="103"/>
      <c r="D90" s="28"/>
      <c r="E90" s="28"/>
      <c r="F90" s="28"/>
      <c r="G90" s="28"/>
      <c r="H90" s="28"/>
      <c r="I90" s="28"/>
      <c r="J90" s="28"/>
      <c r="K90" s="28"/>
      <c r="L90" s="98"/>
      <c r="M90" s="126">
        <v>25</v>
      </c>
      <c r="N90" s="132"/>
      <c r="O90" s="129"/>
      <c r="P90" s="112"/>
      <c r="Q90" s="27"/>
      <c r="R90" s="27"/>
      <c r="S90" s="28"/>
      <c r="T90" s="28"/>
      <c r="U90" s="28"/>
      <c r="V90" s="28"/>
      <c r="W90" s="28"/>
      <c r="X90" s="28"/>
      <c r="Y90" s="28"/>
    </row>
    <row r="91" spans="1:25" ht="15.75" customHeight="1">
      <c r="A91" s="102">
        <v>87</v>
      </c>
      <c r="B91" s="53"/>
      <c r="C91" s="103"/>
      <c r="D91" s="28"/>
      <c r="E91" s="28"/>
      <c r="F91" s="28"/>
      <c r="G91" s="28"/>
      <c r="H91" s="28"/>
      <c r="I91" s="28"/>
      <c r="J91" s="28"/>
      <c r="K91" s="28"/>
      <c r="L91" s="98"/>
      <c r="M91" s="126">
        <v>26</v>
      </c>
      <c r="N91" s="132"/>
      <c r="O91" s="129"/>
      <c r="P91" s="112"/>
      <c r="Q91" s="27"/>
      <c r="R91" s="27"/>
      <c r="S91" s="28"/>
      <c r="T91" s="28"/>
      <c r="U91" s="28"/>
      <c r="V91" s="28"/>
      <c r="W91" s="28"/>
      <c r="X91" s="28"/>
      <c r="Y91" s="28"/>
    </row>
    <row r="92" spans="1:25" ht="15.75" customHeight="1">
      <c r="A92" s="102">
        <v>88</v>
      </c>
      <c r="B92" s="53"/>
      <c r="C92" s="103"/>
      <c r="D92" s="28"/>
      <c r="E92" s="28"/>
      <c r="F92" s="28"/>
      <c r="G92" s="28"/>
      <c r="H92" s="28"/>
      <c r="I92" s="28"/>
      <c r="J92" s="28"/>
      <c r="K92" s="28"/>
      <c r="L92" s="98"/>
      <c r="M92" s="126">
        <v>27</v>
      </c>
      <c r="N92" s="132"/>
      <c r="O92" s="129"/>
      <c r="P92" s="112"/>
      <c r="Q92" s="27"/>
      <c r="R92" s="27"/>
      <c r="S92" s="28"/>
      <c r="T92" s="28"/>
      <c r="U92" s="28"/>
      <c r="V92" s="28"/>
      <c r="W92" s="28"/>
      <c r="X92" s="28"/>
      <c r="Y92" s="28"/>
    </row>
    <row r="93" spans="1:25" ht="15.75" customHeight="1">
      <c r="A93" s="102">
        <v>89</v>
      </c>
      <c r="B93" s="53"/>
      <c r="C93" s="103"/>
      <c r="D93" s="28"/>
      <c r="E93" s="28"/>
      <c r="F93" s="28"/>
      <c r="G93" s="28"/>
      <c r="H93" s="28"/>
      <c r="I93" s="28"/>
      <c r="J93" s="28"/>
      <c r="K93" s="28"/>
      <c r="L93" s="98"/>
      <c r="M93" s="126">
        <v>28</v>
      </c>
      <c r="N93" s="132"/>
      <c r="O93" s="129"/>
      <c r="P93" s="112"/>
      <c r="Q93" s="27"/>
      <c r="R93" s="27"/>
      <c r="S93" s="28"/>
      <c r="T93" s="28"/>
      <c r="U93" s="28"/>
      <c r="V93" s="28"/>
      <c r="W93" s="28"/>
      <c r="X93" s="28"/>
      <c r="Y93" s="28"/>
    </row>
    <row r="94" spans="1:25" ht="15.75" customHeight="1">
      <c r="A94" s="102">
        <v>90</v>
      </c>
      <c r="B94" s="53"/>
      <c r="C94" s="103"/>
      <c r="D94" s="28"/>
      <c r="E94" s="28"/>
      <c r="F94" s="28"/>
      <c r="G94" s="28"/>
      <c r="H94" s="28"/>
      <c r="I94" s="28"/>
      <c r="J94" s="28"/>
      <c r="K94" s="28"/>
      <c r="L94" s="98"/>
      <c r="M94" s="126">
        <v>29</v>
      </c>
      <c r="N94" s="132"/>
      <c r="O94" s="129"/>
      <c r="P94" s="112"/>
      <c r="Q94" s="27"/>
      <c r="R94" s="27"/>
      <c r="S94" s="28"/>
      <c r="T94" s="28"/>
      <c r="U94" s="28"/>
      <c r="V94" s="28"/>
      <c r="W94" s="28"/>
      <c r="X94" s="28"/>
      <c r="Y94" s="28"/>
    </row>
    <row r="95" spans="1:25" ht="15.75" customHeight="1">
      <c r="A95" s="102">
        <v>91</v>
      </c>
      <c r="B95" s="53"/>
      <c r="C95" s="103"/>
      <c r="D95" s="28"/>
      <c r="E95" s="28"/>
      <c r="F95" s="28"/>
      <c r="G95" s="28"/>
      <c r="H95" s="28"/>
      <c r="I95" s="28"/>
      <c r="J95" s="28"/>
      <c r="K95" s="28"/>
      <c r="L95" s="98"/>
      <c r="M95" s="126">
        <v>30</v>
      </c>
      <c r="N95" s="132"/>
      <c r="O95" s="129"/>
      <c r="P95" s="112"/>
      <c r="Q95" s="27"/>
      <c r="R95" s="27"/>
      <c r="S95" s="28"/>
      <c r="T95" s="28"/>
      <c r="U95" s="28"/>
      <c r="V95" s="28"/>
      <c r="W95" s="28"/>
      <c r="X95" s="28"/>
      <c r="Y95" s="28"/>
    </row>
    <row r="96" spans="1:25" ht="15.75" customHeight="1">
      <c r="A96" s="102">
        <v>92</v>
      </c>
      <c r="B96" s="53"/>
      <c r="C96" s="103"/>
      <c r="D96" s="28"/>
      <c r="E96" s="28"/>
      <c r="F96" s="28"/>
      <c r="G96" s="28"/>
      <c r="H96" s="28"/>
      <c r="I96" s="28"/>
      <c r="J96" s="28"/>
      <c r="K96" s="28"/>
      <c r="L96" s="98"/>
      <c r="M96" s="126">
        <v>31</v>
      </c>
      <c r="N96" s="132"/>
      <c r="O96" s="129"/>
      <c r="P96" s="112"/>
      <c r="Q96" s="27"/>
      <c r="R96" s="27"/>
      <c r="S96" s="28"/>
      <c r="T96" s="28"/>
      <c r="U96" s="28"/>
      <c r="V96" s="28"/>
      <c r="W96" s="28"/>
      <c r="X96" s="28"/>
      <c r="Y96" s="28"/>
    </row>
    <row r="97" spans="1:25" ht="15.75" customHeight="1">
      <c r="A97" s="102">
        <v>93</v>
      </c>
      <c r="B97" s="53"/>
      <c r="C97" s="103"/>
      <c r="D97" s="28"/>
      <c r="E97" s="28"/>
      <c r="F97" s="28"/>
      <c r="G97" s="28"/>
      <c r="H97" s="28"/>
      <c r="I97" s="28"/>
      <c r="J97" s="28"/>
      <c r="K97" s="28"/>
      <c r="L97" s="98"/>
      <c r="M97" s="126">
        <v>32</v>
      </c>
      <c r="N97" s="132"/>
      <c r="O97" s="129"/>
      <c r="P97" s="112"/>
      <c r="Q97" s="27"/>
      <c r="R97" s="27"/>
      <c r="S97" s="28"/>
      <c r="T97" s="28"/>
      <c r="U97" s="28"/>
      <c r="V97" s="28"/>
      <c r="W97" s="28"/>
      <c r="X97" s="28"/>
      <c r="Y97" s="28"/>
    </row>
    <row r="98" spans="1:25" ht="15.75" customHeight="1">
      <c r="A98" s="102">
        <v>94</v>
      </c>
      <c r="B98" s="53"/>
      <c r="C98" s="103"/>
      <c r="D98" s="28"/>
      <c r="E98" s="28"/>
      <c r="F98" s="28"/>
      <c r="G98" s="28"/>
      <c r="H98" s="28"/>
      <c r="I98" s="28"/>
      <c r="J98" s="28"/>
      <c r="K98" s="28"/>
      <c r="L98" s="98"/>
      <c r="M98" s="126">
        <v>33</v>
      </c>
      <c r="N98" s="132"/>
      <c r="O98" s="129"/>
      <c r="P98" s="112"/>
      <c r="Q98" s="27"/>
      <c r="R98" s="27"/>
      <c r="S98" s="28"/>
      <c r="T98" s="28"/>
      <c r="U98" s="28"/>
      <c r="V98" s="28"/>
      <c r="W98" s="28"/>
      <c r="X98" s="28"/>
      <c r="Y98" s="28"/>
    </row>
    <row r="99" spans="1:25" ht="15.75" customHeight="1">
      <c r="A99" s="102">
        <v>95</v>
      </c>
      <c r="B99" s="53"/>
      <c r="C99" s="103"/>
      <c r="D99" s="28"/>
      <c r="E99" s="28"/>
      <c r="F99" s="28"/>
      <c r="G99" s="28"/>
      <c r="H99" s="28"/>
      <c r="I99" s="28"/>
      <c r="J99" s="28"/>
      <c r="K99" s="28"/>
      <c r="L99" s="98"/>
      <c r="M99" s="126">
        <v>34</v>
      </c>
      <c r="N99" s="132"/>
      <c r="O99" s="129"/>
      <c r="P99" s="112"/>
      <c r="Q99" s="27"/>
      <c r="R99" s="27"/>
      <c r="S99" s="28"/>
      <c r="T99" s="28"/>
      <c r="U99" s="28"/>
      <c r="V99" s="28"/>
      <c r="W99" s="28"/>
      <c r="X99" s="28"/>
      <c r="Y99" s="28"/>
    </row>
    <row r="100" spans="1:25" ht="15.75" customHeight="1">
      <c r="A100" s="102">
        <v>96</v>
      </c>
      <c r="B100" s="53"/>
      <c r="C100" s="103"/>
      <c r="D100" s="28"/>
      <c r="E100" s="28"/>
      <c r="F100" s="28"/>
      <c r="G100" s="28"/>
      <c r="H100" s="28"/>
      <c r="I100" s="28"/>
      <c r="J100" s="28"/>
      <c r="K100" s="28"/>
      <c r="L100" s="98"/>
      <c r="M100" s="126">
        <v>35</v>
      </c>
      <c r="N100" s="132"/>
      <c r="O100" s="129"/>
      <c r="P100" s="112"/>
      <c r="Q100" s="27"/>
      <c r="R100" s="27"/>
      <c r="S100" s="28"/>
      <c r="T100" s="28"/>
      <c r="U100" s="28"/>
      <c r="V100" s="28"/>
      <c r="W100" s="28"/>
      <c r="X100" s="28"/>
      <c r="Y100" s="28"/>
    </row>
    <row r="101" spans="1:25" ht="15.75" customHeight="1">
      <c r="A101" s="102">
        <v>97</v>
      </c>
      <c r="B101" s="53"/>
      <c r="C101" s="103"/>
      <c r="D101" s="28"/>
      <c r="E101" s="28"/>
      <c r="F101" s="28"/>
      <c r="G101" s="28"/>
      <c r="H101" s="28"/>
      <c r="I101" s="28"/>
      <c r="J101" s="28"/>
      <c r="K101" s="28"/>
      <c r="L101" s="98"/>
      <c r="M101" s="126">
        <v>36</v>
      </c>
      <c r="N101" s="132"/>
      <c r="O101" s="129"/>
      <c r="P101" s="112"/>
      <c r="Q101" s="27"/>
      <c r="R101" s="27"/>
      <c r="S101" s="28"/>
      <c r="T101" s="28"/>
      <c r="U101" s="28"/>
      <c r="V101" s="28"/>
      <c r="W101" s="28"/>
      <c r="X101" s="28"/>
      <c r="Y101" s="28"/>
    </row>
    <row r="102" spans="1:25" ht="15.75" customHeight="1">
      <c r="A102" s="102">
        <v>98</v>
      </c>
      <c r="B102" s="53"/>
      <c r="C102" s="103"/>
      <c r="D102" s="28"/>
      <c r="E102" s="28"/>
      <c r="F102" s="28"/>
      <c r="G102" s="28"/>
      <c r="H102" s="28"/>
      <c r="I102" s="28"/>
      <c r="J102" s="28"/>
      <c r="K102" s="28"/>
      <c r="L102" s="98"/>
      <c r="M102" s="126">
        <v>37</v>
      </c>
      <c r="N102" s="132"/>
      <c r="O102" s="129"/>
      <c r="P102" s="112"/>
      <c r="Q102" s="27"/>
      <c r="R102" s="27"/>
      <c r="S102" s="28"/>
      <c r="T102" s="28"/>
      <c r="U102" s="28"/>
      <c r="V102" s="28"/>
      <c r="W102" s="28"/>
      <c r="X102" s="28"/>
      <c r="Y102" s="28"/>
    </row>
    <row r="103" spans="1:25" ht="15.75" customHeight="1">
      <c r="A103" s="102" t="s">
        <v>320</v>
      </c>
      <c r="B103" s="53"/>
      <c r="C103" s="103"/>
      <c r="D103" s="28"/>
      <c r="E103" s="28"/>
      <c r="F103" s="28"/>
      <c r="G103" s="28"/>
      <c r="H103" s="28"/>
      <c r="I103" s="28"/>
      <c r="J103" s="28"/>
      <c r="K103" s="28"/>
      <c r="L103" s="98"/>
      <c r="M103" s="126">
        <v>38</v>
      </c>
      <c r="N103" s="132"/>
      <c r="O103" s="129"/>
      <c r="P103" s="112"/>
      <c r="Q103" s="27"/>
      <c r="R103" s="27"/>
      <c r="S103" s="28"/>
      <c r="T103" s="28"/>
      <c r="U103" s="28"/>
      <c r="V103" s="28"/>
      <c r="W103" s="28"/>
      <c r="X103" s="28"/>
      <c r="Y103" s="28"/>
    </row>
    <row r="104" spans="1:25" ht="15.75" customHeight="1">
      <c r="A104" s="102" t="s">
        <v>321</v>
      </c>
      <c r="B104" s="53"/>
      <c r="C104" s="103"/>
      <c r="D104" s="28"/>
      <c r="E104" s="28"/>
      <c r="F104" s="28"/>
      <c r="G104" s="28"/>
      <c r="H104" s="28"/>
      <c r="I104" s="28"/>
      <c r="J104" s="28"/>
      <c r="K104" s="28"/>
      <c r="L104" s="98"/>
      <c r="M104" s="126">
        <v>39</v>
      </c>
      <c r="N104" s="132"/>
      <c r="O104" s="129"/>
      <c r="P104" s="112"/>
      <c r="Q104" s="27"/>
      <c r="R104" s="27"/>
      <c r="S104" s="28"/>
      <c r="T104" s="28"/>
      <c r="U104" s="28"/>
      <c r="V104" s="28"/>
      <c r="W104" s="28"/>
      <c r="X104" s="28"/>
      <c r="Y104" s="28"/>
    </row>
    <row r="105" spans="1:25" ht="12.75" customHeight="1">
      <c r="A105" s="136"/>
      <c r="B105" s="108"/>
      <c r="C105" s="28"/>
      <c r="D105" s="28"/>
      <c r="E105" s="28"/>
      <c r="F105" s="28"/>
      <c r="G105" s="28"/>
      <c r="H105" s="28"/>
      <c r="I105" s="28"/>
      <c r="J105" s="28"/>
      <c r="K105" s="28"/>
      <c r="L105" s="98"/>
      <c r="M105" s="126">
        <v>40</v>
      </c>
      <c r="N105" s="132"/>
      <c r="O105" s="129"/>
      <c r="P105" s="112"/>
      <c r="Q105" s="27"/>
      <c r="R105" s="27"/>
      <c r="S105" s="28"/>
      <c r="T105" s="28"/>
      <c r="U105" s="28"/>
      <c r="V105" s="28"/>
      <c r="W105" s="28"/>
      <c r="X105" s="28"/>
      <c r="Y105" s="28"/>
    </row>
    <row r="106" spans="1:25" ht="12.75" customHeight="1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98"/>
      <c r="M106" s="126">
        <v>41</v>
      </c>
      <c r="N106" s="132"/>
      <c r="O106" s="129"/>
      <c r="P106" s="112"/>
      <c r="Q106" s="27"/>
      <c r="R106" s="27"/>
      <c r="S106" s="28"/>
      <c r="T106" s="28"/>
      <c r="U106" s="28"/>
      <c r="V106" s="28"/>
      <c r="W106" s="28"/>
      <c r="X106" s="28"/>
      <c r="Y106" s="28"/>
    </row>
    <row r="107" spans="1:25" ht="12.75" customHeigh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98"/>
      <c r="M107" s="126">
        <v>42</v>
      </c>
      <c r="N107" s="132"/>
      <c r="O107" s="129"/>
      <c r="P107" s="112"/>
      <c r="Q107" s="27"/>
      <c r="R107" s="27"/>
      <c r="S107" s="28"/>
      <c r="T107" s="28"/>
      <c r="U107" s="28"/>
      <c r="V107" s="28"/>
      <c r="W107" s="28"/>
      <c r="X107" s="28"/>
      <c r="Y107" s="28"/>
    </row>
    <row r="108" spans="1:25" ht="12.75" customHeight="1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98"/>
      <c r="M108" s="126">
        <v>43</v>
      </c>
      <c r="N108" s="132"/>
      <c r="O108" s="129"/>
      <c r="P108" s="112"/>
      <c r="Q108" s="27"/>
      <c r="R108" s="27"/>
      <c r="S108" s="28"/>
      <c r="T108" s="28"/>
      <c r="U108" s="28"/>
      <c r="V108" s="28"/>
      <c r="W108" s="28"/>
      <c r="X108" s="28"/>
      <c r="Y108" s="28"/>
    </row>
    <row r="109" spans="1:25" ht="12.75" customHeight="1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98"/>
      <c r="M109" s="126">
        <v>44</v>
      </c>
      <c r="N109" s="132"/>
      <c r="O109" s="129"/>
      <c r="P109" s="112"/>
      <c r="Q109" s="27"/>
      <c r="R109" s="27"/>
      <c r="S109" s="28"/>
      <c r="T109" s="28"/>
      <c r="U109" s="28"/>
      <c r="V109" s="28"/>
      <c r="W109" s="28"/>
      <c r="X109" s="28"/>
      <c r="Y109" s="28"/>
    </row>
    <row r="110" spans="1:25" ht="12.75" customHeight="1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98"/>
      <c r="M110" s="126">
        <v>45</v>
      </c>
      <c r="N110" s="132"/>
      <c r="O110" s="129"/>
      <c r="P110" s="112"/>
      <c r="Q110" s="27"/>
      <c r="R110" s="27"/>
      <c r="S110" s="28"/>
      <c r="T110" s="28"/>
      <c r="U110" s="28"/>
      <c r="V110" s="28"/>
      <c r="W110" s="28"/>
      <c r="X110" s="28"/>
      <c r="Y110" s="28"/>
    </row>
    <row r="111" spans="1:25" ht="12.75" customHeight="1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98"/>
      <c r="M111" s="126">
        <v>46</v>
      </c>
      <c r="N111" s="132"/>
      <c r="O111" s="129"/>
      <c r="P111" s="112"/>
      <c r="Q111" s="27"/>
      <c r="R111" s="27"/>
      <c r="S111" s="28"/>
      <c r="T111" s="28"/>
      <c r="U111" s="28"/>
      <c r="V111" s="28"/>
      <c r="W111" s="28"/>
      <c r="X111" s="28"/>
      <c r="Y111" s="28"/>
    </row>
    <row r="112" spans="1:25" ht="12.75" customHeight="1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136"/>
      <c r="N112" s="108"/>
      <c r="O112" s="27"/>
      <c r="P112" s="27"/>
      <c r="Q112" s="27"/>
      <c r="R112" s="27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7"/>
      <c r="N113" s="28"/>
      <c r="O113" s="27"/>
      <c r="P113" s="27"/>
      <c r="Q113" s="27"/>
      <c r="R113" s="27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7"/>
      <c r="N114" s="28"/>
      <c r="O114" s="27"/>
      <c r="P114" s="27"/>
      <c r="Q114" s="27"/>
      <c r="R114" s="27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7"/>
      <c r="N115" s="28"/>
      <c r="O115" s="27"/>
      <c r="P115" s="27"/>
      <c r="Q115" s="27"/>
      <c r="R115" s="27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7"/>
      <c r="N116" s="28"/>
      <c r="O116" s="27"/>
      <c r="P116" s="27"/>
      <c r="Q116" s="27"/>
      <c r="R116" s="27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7"/>
      <c r="N117" s="28"/>
      <c r="O117" s="27"/>
      <c r="P117" s="27"/>
      <c r="Q117" s="27"/>
      <c r="R117" s="27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7"/>
      <c r="N118" s="28"/>
      <c r="O118" s="27"/>
      <c r="P118" s="27"/>
      <c r="Q118" s="27"/>
      <c r="R118" s="27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7"/>
      <c r="N119" s="28"/>
      <c r="O119" s="27"/>
      <c r="P119" s="27"/>
      <c r="Q119" s="27"/>
      <c r="R119" s="27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7"/>
      <c r="N120" s="28"/>
      <c r="O120" s="27"/>
      <c r="P120" s="27"/>
      <c r="Q120" s="27"/>
      <c r="R120" s="27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7"/>
      <c r="N121" s="28"/>
      <c r="O121" s="27"/>
      <c r="P121" s="27"/>
      <c r="Q121" s="27"/>
      <c r="R121" s="27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7"/>
      <c r="N122" s="28"/>
      <c r="O122" s="27"/>
      <c r="P122" s="27"/>
      <c r="Q122" s="27"/>
      <c r="R122" s="27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7"/>
      <c r="N123" s="28"/>
      <c r="O123" s="27"/>
      <c r="P123" s="27"/>
      <c r="Q123" s="27"/>
      <c r="R123" s="27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7"/>
      <c r="N124" s="28"/>
      <c r="O124" s="27"/>
      <c r="P124" s="27"/>
      <c r="Q124" s="27"/>
      <c r="R124" s="27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7"/>
      <c r="N125" s="28"/>
      <c r="O125" s="27"/>
      <c r="P125" s="27"/>
      <c r="Q125" s="27"/>
      <c r="R125" s="27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7"/>
      <c r="N126" s="28"/>
      <c r="O126" s="27"/>
      <c r="P126" s="27"/>
      <c r="Q126" s="27"/>
      <c r="R126" s="27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7"/>
      <c r="N127" s="28"/>
      <c r="O127" s="27"/>
      <c r="P127" s="27"/>
      <c r="Q127" s="27"/>
      <c r="R127" s="27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7"/>
      <c r="N128" s="28"/>
      <c r="O128" s="27"/>
      <c r="P128" s="27"/>
      <c r="Q128" s="27"/>
      <c r="R128" s="27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7"/>
      <c r="N129" s="28"/>
      <c r="O129" s="27"/>
      <c r="P129" s="27"/>
      <c r="Q129" s="27"/>
      <c r="R129" s="27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7"/>
      <c r="N130" s="28"/>
      <c r="O130" s="27"/>
      <c r="P130" s="27"/>
      <c r="Q130" s="27"/>
      <c r="R130" s="27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7"/>
      <c r="N131" s="28"/>
      <c r="O131" s="27"/>
      <c r="P131" s="27"/>
      <c r="Q131" s="27"/>
      <c r="R131" s="27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7"/>
      <c r="N132" s="28"/>
      <c r="O132" s="27"/>
      <c r="P132" s="27"/>
      <c r="Q132" s="27"/>
      <c r="R132" s="27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7"/>
      <c r="N133" s="28"/>
      <c r="O133" s="27"/>
      <c r="P133" s="27"/>
      <c r="Q133" s="27"/>
      <c r="R133" s="27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7"/>
      <c r="N134" s="28"/>
      <c r="O134" s="27"/>
      <c r="P134" s="27"/>
      <c r="Q134" s="27"/>
      <c r="R134" s="27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7"/>
      <c r="N135" s="28"/>
      <c r="O135" s="27"/>
      <c r="P135" s="27"/>
      <c r="Q135" s="27"/>
      <c r="R135" s="27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7"/>
      <c r="N136" s="28"/>
      <c r="O136" s="27"/>
      <c r="P136" s="27"/>
      <c r="Q136" s="27"/>
      <c r="R136" s="27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7"/>
      <c r="N137" s="28"/>
      <c r="O137" s="27"/>
      <c r="P137" s="27"/>
      <c r="Q137" s="27"/>
      <c r="R137" s="27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7"/>
      <c r="N138" s="28"/>
      <c r="O138" s="27"/>
      <c r="P138" s="27"/>
      <c r="Q138" s="27"/>
      <c r="R138" s="27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7"/>
      <c r="N139" s="28"/>
      <c r="O139" s="27"/>
      <c r="P139" s="27"/>
      <c r="Q139" s="27"/>
      <c r="R139" s="27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7"/>
      <c r="N140" s="28"/>
      <c r="O140" s="27"/>
      <c r="P140" s="27"/>
      <c r="Q140" s="27"/>
      <c r="R140" s="27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7"/>
      <c r="N141" s="28"/>
      <c r="O141" s="27"/>
      <c r="P141" s="27"/>
      <c r="Q141" s="27"/>
      <c r="R141" s="27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7"/>
      <c r="N142" s="28"/>
      <c r="O142" s="27"/>
      <c r="P142" s="27"/>
      <c r="Q142" s="27"/>
      <c r="R142" s="27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7"/>
      <c r="N143" s="28"/>
      <c r="O143" s="27"/>
      <c r="P143" s="27"/>
      <c r="Q143" s="27"/>
      <c r="R143" s="27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7"/>
      <c r="N144" s="28"/>
      <c r="O144" s="27"/>
      <c r="P144" s="27"/>
      <c r="Q144" s="27"/>
      <c r="R144" s="27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7"/>
      <c r="N145" s="28"/>
      <c r="O145" s="27"/>
      <c r="P145" s="27"/>
      <c r="Q145" s="27"/>
      <c r="R145" s="27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7"/>
      <c r="N146" s="28"/>
      <c r="O146" s="27"/>
      <c r="P146" s="27"/>
      <c r="Q146" s="27"/>
      <c r="R146" s="27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7"/>
      <c r="N147" s="28"/>
      <c r="O147" s="27"/>
      <c r="P147" s="27"/>
      <c r="Q147" s="27"/>
      <c r="R147" s="27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7"/>
      <c r="N148" s="28"/>
      <c r="O148" s="27"/>
      <c r="P148" s="27"/>
      <c r="Q148" s="27"/>
      <c r="R148" s="27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7"/>
      <c r="N149" s="28"/>
      <c r="O149" s="27"/>
      <c r="P149" s="27"/>
      <c r="Q149" s="27"/>
      <c r="R149" s="27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7"/>
      <c r="N150" s="28"/>
      <c r="O150" s="27"/>
      <c r="P150" s="27"/>
      <c r="Q150" s="27"/>
      <c r="R150" s="27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7"/>
      <c r="N151" s="28"/>
      <c r="O151" s="27"/>
      <c r="P151" s="27"/>
      <c r="Q151" s="27"/>
      <c r="R151" s="27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7"/>
      <c r="N152" s="28"/>
      <c r="O152" s="27"/>
      <c r="P152" s="27"/>
      <c r="Q152" s="27"/>
      <c r="R152" s="27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7"/>
      <c r="N153" s="28"/>
      <c r="O153" s="27"/>
      <c r="P153" s="27"/>
      <c r="Q153" s="27"/>
      <c r="R153" s="27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7"/>
      <c r="N154" s="28"/>
      <c r="O154" s="27"/>
      <c r="P154" s="27"/>
      <c r="Q154" s="27"/>
      <c r="R154" s="27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7"/>
      <c r="N155" s="28"/>
      <c r="O155" s="27"/>
      <c r="P155" s="27"/>
      <c r="Q155" s="27"/>
      <c r="R155" s="27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7"/>
      <c r="N156" s="28"/>
      <c r="O156" s="27"/>
      <c r="P156" s="27"/>
      <c r="Q156" s="27"/>
      <c r="R156" s="27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7"/>
      <c r="N157" s="28"/>
      <c r="O157" s="27"/>
      <c r="P157" s="27"/>
      <c r="Q157" s="27"/>
      <c r="R157" s="27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7"/>
      <c r="N158" s="28"/>
      <c r="O158" s="27"/>
      <c r="P158" s="27"/>
      <c r="Q158" s="27"/>
      <c r="R158" s="27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7"/>
      <c r="N159" s="28"/>
      <c r="O159" s="27"/>
      <c r="P159" s="27"/>
      <c r="Q159" s="27"/>
      <c r="R159" s="27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7"/>
      <c r="N160" s="28"/>
      <c r="O160" s="27"/>
      <c r="P160" s="27"/>
      <c r="Q160" s="27"/>
      <c r="R160" s="27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7"/>
      <c r="N161" s="28"/>
      <c r="O161" s="27"/>
      <c r="P161" s="27"/>
      <c r="Q161" s="27"/>
      <c r="R161" s="27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7"/>
      <c r="N162" s="28"/>
      <c r="O162" s="27"/>
      <c r="P162" s="27"/>
      <c r="Q162" s="27"/>
      <c r="R162" s="27"/>
      <c r="S162" s="28"/>
      <c r="T162" s="28"/>
      <c r="U162" s="28"/>
      <c r="V162" s="28"/>
      <c r="W162" s="28"/>
      <c r="X162" s="28"/>
      <c r="Y162" s="28"/>
    </row>
    <row r="163" spans="1:25" ht="12.75" customHeight="1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7"/>
      <c r="N163" s="28"/>
      <c r="O163" s="27"/>
      <c r="P163" s="27"/>
      <c r="Q163" s="27"/>
      <c r="R163" s="27"/>
      <c r="S163" s="28"/>
      <c r="T163" s="28"/>
      <c r="U163" s="28"/>
      <c r="V163" s="28"/>
      <c r="W163" s="28"/>
      <c r="X163" s="28"/>
      <c r="Y163" s="28"/>
    </row>
    <row r="164" spans="1:25" ht="12.75" customHeight="1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7"/>
      <c r="N164" s="28"/>
      <c r="O164" s="27"/>
      <c r="P164" s="27"/>
      <c r="Q164" s="27"/>
      <c r="R164" s="27"/>
      <c r="S164" s="28"/>
      <c r="T164" s="28"/>
      <c r="U164" s="28"/>
      <c r="V164" s="28"/>
      <c r="W164" s="28"/>
      <c r="X164" s="28"/>
      <c r="Y164" s="28"/>
    </row>
    <row r="165" spans="1:25" ht="12.75" customHeight="1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7"/>
      <c r="N165" s="28"/>
      <c r="O165" s="27"/>
      <c r="P165" s="27"/>
      <c r="Q165" s="27"/>
      <c r="R165" s="27"/>
      <c r="S165" s="28"/>
      <c r="T165" s="28"/>
      <c r="U165" s="28"/>
      <c r="V165" s="28"/>
      <c r="W165" s="28"/>
      <c r="X165" s="28"/>
      <c r="Y165" s="28"/>
    </row>
    <row r="166" spans="1:25" ht="12.75" customHeigh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7"/>
      <c r="N166" s="28"/>
      <c r="O166" s="27"/>
      <c r="P166" s="27"/>
      <c r="Q166" s="27"/>
      <c r="R166" s="27"/>
      <c r="S166" s="28"/>
      <c r="T166" s="28"/>
      <c r="U166" s="28"/>
      <c r="V166" s="28"/>
      <c r="W166" s="28"/>
      <c r="X166" s="28"/>
      <c r="Y166" s="28"/>
    </row>
    <row r="167" spans="1:25" ht="12.75" customHeight="1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7"/>
      <c r="N167" s="28"/>
      <c r="O167" s="27"/>
      <c r="P167" s="27"/>
      <c r="Q167" s="27"/>
      <c r="R167" s="27"/>
      <c r="S167" s="28"/>
      <c r="T167" s="28"/>
      <c r="U167" s="28"/>
      <c r="V167" s="28"/>
      <c r="W167" s="28"/>
      <c r="X167" s="28"/>
      <c r="Y167" s="28"/>
    </row>
    <row r="168" spans="1:25" ht="12.75" customHeight="1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8"/>
      <c r="O168" s="27"/>
      <c r="P168" s="27"/>
      <c r="Q168" s="27"/>
      <c r="R168" s="27"/>
      <c r="S168" s="28"/>
      <c r="T168" s="28"/>
      <c r="U168" s="28"/>
      <c r="V168" s="28"/>
      <c r="W168" s="28"/>
      <c r="X168" s="28"/>
      <c r="Y168" s="28"/>
    </row>
    <row r="169" spans="1:25" ht="12.75" customHeight="1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8"/>
      <c r="O169" s="27"/>
      <c r="P169" s="27"/>
      <c r="Q169" s="27"/>
      <c r="R169" s="27"/>
      <c r="S169" s="28"/>
      <c r="T169" s="28"/>
      <c r="U169" s="28"/>
      <c r="V169" s="28"/>
      <c r="W169" s="28"/>
      <c r="X169" s="28"/>
      <c r="Y169" s="28"/>
    </row>
    <row r="170" spans="1:25" ht="12.75" customHeight="1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8"/>
      <c r="O170" s="27"/>
      <c r="P170" s="27"/>
      <c r="Q170" s="27"/>
      <c r="R170" s="27"/>
      <c r="S170" s="28"/>
      <c r="T170" s="28"/>
      <c r="U170" s="28"/>
      <c r="V170" s="28"/>
      <c r="W170" s="28"/>
      <c r="X170" s="28"/>
      <c r="Y170" s="28"/>
    </row>
    <row r="171" spans="1:25" ht="12.75" customHeigh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8"/>
      <c r="O171" s="27"/>
      <c r="P171" s="27"/>
      <c r="Q171" s="27"/>
      <c r="R171" s="27"/>
      <c r="S171" s="28"/>
      <c r="T171" s="28"/>
      <c r="U171" s="28"/>
      <c r="V171" s="28"/>
      <c r="W171" s="28"/>
      <c r="X171" s="28"/>
      <c r="Y171" s="28"/>
    </row>
    <row r="172" spans="1:25" ht="12.75" customHeight="1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8"/>
      <c r="O172" s="27"/>
      <c r="P172" s="27"/>
      <c r="Q172" s="27"/>
      <c r="R172" s="27"/>
      <c r="S172" s="28"/>
      <c r="T172" s="28"/>
      <c r="U172" s="28"/>
      <c r="V172" s="28"/>
      <c r="W172" s="28"/>
      <c r="X172" s="28"/>
      <c r="Y172" s="28"/>
    </row>
    <row r="173" spans="1:25" ht="12.75" customHeight="1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8"/>
      <c r="O173" s="27"/>
      <c r="P173" s="27"/>
      <c r="Q173" s="27"/>
      <c r="R173" s="27"/>
      <c r="S173" s="28"/>
      <c r="T173" s="28"/>
      <c r="U173" s="28"/>
      <c r="V173" s="28"/>
      <c r="W173" s="28"/>
      <c r="X173" s="28"/>
      <c r="Y173" s="28"/>
    </row>
    <row r="174" spans="1:25" ht="12.75" customHeight="1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8"/>
      <c r="O174" s="27"/>
      <c r="P174" s="27"/>
      <c r="Q174" s="27"/>
      <c r="R174" s="27"/>
      <c r="S174" s="28"/>
      <c r="T174" s="28"/>
      <c r="U174" s="28"/>
      <c r="V174" s="28"/>
      <c r="W174" s="28"/>
      <c r="X174" s="28"/>
      <c r="Y174" s="28"/>
    </row>
    <row r="175" spans="1:25" ht="12.75" customHeight="1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28"/>
      <c r="M175" s="27"/>
      <c r="N175" s="28"/>
      <c r="O175" s="27"/>
      <c r="P175" s="27"/>
      <c r="Q175" s="27"/>
      <c r="R175" s="27"/>
      <c r="S175" s="28"/>
      <c r="T175" s="28"/>
      <c r="U175" s="28"/>
      <c r="V175" s="28"/>
      <c r="W175" s="137"/>
      <c r="X175" s="137"/>
      <c r="Y175" s="137"/>
    </row>
    <row r="176" spans="1:25" ht="12.75" customHeight="1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28"/>
      <c r="M176" s="27"/>
      <c r="N176" s="28"/>
      <c r="O176" s="27"/>
      <c r="P176" s="27"/>
      <c r="Q176" s="27"/>
      <c r="R176" s="27"/>
      <c r="S176" s="28"/>
      <c r="T176" s="28"/>
      <c r="U176" s="28"/>
      <c r="V176" s="137"/>
      <c r="W176" s="137"/>
      <c r="X176" s="137"/>
      <c r="Y176" s="137"/>
    </row>
    <row r="177" spans="1:25" ht="12.75" customHeight="1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28"/>
      <c r="M177" s="27"/>
      <c r="N177" s="28"/>
      <c r="O177" s="27"/>
      <c r="P177" s="27"/>
      <c r="Q177" s="27"/>
      <c r="R177" s="27"/>
      <c r="S177" s="28"/>
      <c r="T177" s="28"/>
      <c r="U177" s="28"/>
      <c r="V177" s="137"/>
      <c r="W177" s="137"/>
      <c r="X177" s="137"/>
      <c r="Y177" s="137"/>
    </row>
    <row r="178" spans="1:25" ht="12.75" customHeight="1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28"/>
      <c r="M178" s="27"/>
      <c r="N178" s="28"/>
      <c r="O178" s="27"/>
      <c r="P178" s="27"/>
      <c r="Q178" s="27"/>
      <c r="R178" s="27"/>
      <c r="S178" s="28"/>
      <c r="T178" s="28"/>
      <c r="U178" s="28"/>
      <c r="V178" s="137"/>
      <c r="W178" s="137"/>
      <c r="X178" s="137"/>
      <c r="Y178" s="137"/>
    </row>
    <row r="179" spans="1:25" ht="12.75" customHeight="1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28"/>
      <c r="M179" s="27"/>
      <c r="N179" s="28"/>
      <c r="O179" s="27"/>
      <c r="P179" s="27"/>
      <c r="Q179" s="27"/>
      <c r="R179" s="27"/>
      <c r="S179" s="28"/>
      <c r="T179" s="28"/>
      <c r="U179" s="137"/>
      <c r="V179" s="137"/>
      <c r="W179" s="137"/>
      <c r="X179" s="137"/>
      <c r="Y179" s="1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topLeftCell="A4" workbookViewId="0">
      <selection activeCell="G16" sqref="G16"/>
    </sheetView>
  </sheetViews>
  <sheetFormatPr defaultColWidth="15.109375" defaultRowHeight="15" customHeight="1"/>
  <cols>
    <col min="1" max="1" width="5" customWidth="1"/>
    <col min="2" max="2" width="6.21875" customWidth="1"/>
    <col min="3" max="3" width="20.88671875" customWidth="1"/>
    <col min="4" max="4" width="13" customWidth="1"/>
    <col min="5" max="5" width="13.77734375" customWidth="1"/>
    <col min="6" max="6" width="16.109375" customWidth="1"/>
    <col min="7" max="7" width="26.6640625" customWidth="1"/>
    <col min="8" max="8" width="7.77734375" customWidth="1"/>
    <col min="9" max="9" width="6.77734375" customWidth="1"/>
    <col min="10" max="10" width="15.109375" customWidth="1"/>
  </cols>
  <sheetData>
    <row r="1" spans="1:9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</row>
    <row r="2" spans="1:9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</row>
    <row r="3" spans="1:9" ht="21" customHeight="1">
      <c r="A3" s="29">
        <v>1</v>
      </c>
      <c r="B3" s="30" t="s">
        <v>30</v>
      </c>
      <c r="C3" s="26"/>
      <c r="D3" s="27"/>
      <c r="E3" s="28"/>
      <c r="F3" s="28"/>
      <c r="G3" s="28"/>
      <c r="H3" s="27"/>
      <c r="I3" s="27"/>
    </row>
    <row r="4" spans="1:9" ht="20.25" customHeight="1">
      <c r="A4" s="33" t="s">
        <v>243</v>
      </c>
      <c r="B4" s="34"/>
      <c r="C4" s="36"/>
      <c r="D4" s="27"/>
      <c r="E4" s="28"/>
      <c r="F4" s="28"/>
      <c r="G4" s="28"/>
      <c r="H4" s="27"/>
      <c r="I4" s="27"/>
    </row>
    <row r="5" spans="1:9" ht="13.5" customHeight="1">
      <c r="A5" s="28"/>
      <c r="B5" s="34"/>
      <c r="C5" s="38" t="s">
        <v>359</v>
      </c>
      <c r="D5" s="39"/>
      <c r="E5" s="40"/>
      <c r="F5" s="28"/>
      <c r="G5" s="28"/>
      <c r="H5" s="27"/>
      <c r="I5" s="27"/>
    </row>
    <row r="6" spans="1:9" ht="9.75" customHeight="1">
      <c r="A6" s="41"/>
      <c r="B6" s="41"/>
      <c r="C6" s="42"/>
      <c r="D6" s="43"/>
      <c r="E6" s="41"/>
      <c r="F6" s="41"/>
      <c r="G6" s="41"/>
      <c r="H6" s="43"/>
      <c r="I6" s="43"/>
    </row>
    <row r="7" spans="1:9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152" t="s">
        <v>28</v>
      </c>
    </row>
    <row r="8" spans="1:9" ht="16.5" customHeight="1">
      <c r="A8" s="53">
        <v>1</v>
      </c>
      <c r="B8" s="54">
        <v>138</v>
      </c>
      <c r="C8" s="57" t="s">
        <v>82</v>
      </c>
      <c r="D8" s="58">
        <v>40419</v>
      </c>
      <c r="E8" s="57" t="s">
        <v>83</v>
      </c>
      <c r="F8" s="57" t="s">
        <v>84</v>
      </c>
      <c r="G8" s="57" t="s">
        <v>85</v>
      </c>
      <c r="H8" s="59">
        <v>1.2384259259259258E-3</v>
      </c>
      <c r="I8" s="144" t="s">
        <v>264</v>
      </c>
    </row>
    <row r="9" spans="1:9" ht="16.5" customHeight="1">
      <c r="A9" s="53">
        <v>2</v>
      </c>
      <c r="B9" s="61">
        <v>140</v>
      </c>
      <c r="C9" s="57" t="s">
        <v>86</v>
      </c>
      <c r="D9" s="58">
        <v>40621</v>
      </c>
      <c r="E9" s="57" t="s">
        <v>87</v>
      </c>
      <c r="F9" s="57" t="s">
        <v>84</v>
      </c>
      <c r="G9" s="57" t="s">
        <v>85</v>
      </c>
      <c r="H9" s="59">
        <v>1.25E-3</v>
      </c>
      <c r="I9" s="144" t="s">
        <v>264</v>
      </c>
    </row>
    <row r="10" spans="1:9" ht="16.5" customHeight="1">
      <c r="A10" s="53">
        <v>3</v>
      </c>
      <c r="B10" s="62">
        <v>51</v>
      </c>
      <c r="C10" s="57" t="s">
        <v>88</v>
      </c>
      <c r="D10" s="58">
        <v>40827</v>
      </c>
      <c r="E10" s="57" t="s">
        <v>52</v>
      </c>
      <c r="F10" s="57" t="s">
        <v>53</v>
      </c>
      <c r="G10" s="57" t="s">
        <v>54</v>
      </c>
      <c r="H10" s="59">
        <v>1.261574074074074E-3</v>
      </c>
      <c r="I10" s="144" t="s">
        <v>264</v>
      </c>
    </row>
    <row r="11" spans="1:9" ht="16.5" customHeight="1">
      <c r="A11" s="53">
        <v>4</v>
      </c>
      <c r="B11" s="63">
        <v>59</v>
      </c>
      <c r="C11" s="57" t="s">
        <v>96</v>
      </c>
      <c r="D11" s="58">
        <v>40440</v>
      </c>
      <c r="E11" s="57" t="s">
        <v>91</v>
      </c>
      <c r="F11" s="57" t="s">
        <v>92</v>
      </c>
      <c r="G11" s="57" t="s">
        <v>93</v>
      </c>
      <c r="H11" s="59">
        <v>1.2731481481481483E-3</v>
      </c>
      <c r="I11" s="144" t="s">
        <v>264</v>
      </c>
    </row>
    <row r="12" spans="1:9" ht="16.5" customHeight="1">
      <c r="A12" s="53">
        <v>5</v>
      </c>
      <c r="B12" s="62">
        <v>177</v>
      </c>
      <c r="C12" s="57" t="s">
        <v>97</v>
      </c>
      <c r="D12" s="58">
        <v>40879</v>
      </c>
      <c r="E12" s="57" t="s">
        <v>79</v>
      </c>
      <c r="F12" s="57" t="s">
        <v>80</v>
      </c>
      <c r="G12" s="57" t="s">
        <v>98</v>
      </c>
      <c r="H12" s="59">
        <v>1.2847222222222223E-3</v>
      </c>
      <c r="I12" s="144" t="s">
        <v>264</v>
      </c>
    </row>
    <row r="13" spans="1:9" ht="16.5" customHeight="1">
      <c r="A13" s="53">
        <v>6</v>
      </c>
      <c r="B13" s="63">
        <v>139</v>
      </c>
      <c r="C13" s="57" t="s">
        <v>102</v>
      </c>
      <c r="D13" s="58">
        <v>40987</v>
      </c>
      <c r="E13" s="57" t="s">
        <v>87</v>
      </c>
      <c r="F13" s="57" t="s">
        <v>84</v>
      </c>
      <c r="G13" s="57" t="s">
        <v>85</v>
      </c>
      <c r="H13" s="59">
        <v>1.2962962962962963E-3</v>
      </c>
      <c r="I13" s="144" t="s">
        <v>264</v>
      </c>
    </row>
    <row r="14" spans="1:9" ht="16.5" customHeight="1">
      <c r="A14" s="53">
        <v>7</v>
      </c>
      <c r="B14" s="62">
        <v>121</v>
      </c>
      <c r="C14" s="57" t="s">
        <v>116</v>
      </c>
      <c r="D14" s="58">
        <v>40801</v>
      </c>
      <c r="E14" s="57" t="s">
        <v>117</v>
      </c>
      <c r="F14" s="57">
        <v>0</v>
      </c>
      <c r="G14" s="57" t="s">
        <v>118</v>
      </c>
      <c r="H14" s="59">
        <v>1.3425925925925925E-3</v>
      </c>
      <c r="I14" s="144" t="s">
        <v>266</v>
      </c>
    </row>
    <row r="15" spans="1:9" ht="16.5" customHeight="1">
      <c r="A15" s="53">
        <v>8</v>
      </c>
      <c r="B15" s="62">
        <v>198</v>
      </c>
      <c r="C15" s="57" t="s">
        <v>120</v>
      </c>
      <c r="D15" s="58">
        <v>40496</v>
      </c>
      <c r="E15" s="57" t="s">
        <v>62</v>
      </c>
      <c r="F15" s="57" t="s">
        <v>36</v>
      </c>
      <c r="G15" s="57" t="s">
        <v>121</v>
      </c>
      <c r="H15" s="59">
        <v>1.3541666666666667E-3</v>
      </c>
      <c r="I15" s="144" t="s">
        <v>266</v>
      </c>
    </row>
    <row r="16" spans="1:9" ht="16.5" customHeight="1">
      <c r="A16" s="53">
        <v>9</v>
      </c>
      <c r="B16" s="61">
        <v>240</v>
      </c>
      <c r="C16" s="57" t="s">
        <v>124</v>
      </c>
      <c r="D16" s="58">
        <v>40704</v>
      </c>
      <c r="E16" s="57" t="s">
        <v>62</v>
      </c>
      <c r="F16" s="57">
        <v>0</v>
      </c>
      <c r="G16" s="57" t="s">
        <v>125</v>
      </c>
      <c r="H16" s="59">
        <v>1.3657407407407409E-3</v>
      </c>
      <c r="I16" s="144" t="s">
        <v>266</v>
      </c>
    </row>
    <row r="17" spans="1:9" ht="16.5" customHeight="1">
      <c r="A17" s="53">
        <v>10</v>
      </c>
      <c r="B17" s="63">
        <v>119</v>
      </c>
      <c r="C17" s="57" t="s">
        <v>126</v>
      </c>
      <c r="D17" s="58">
        <v>41101</v>
      </c>
      <c r="E17" s="57" t="s">
        <v>104</v>
      </c>
      <c r="F17" s="57" t="s">
        <v>105</v>
      </c>
      <c r="G17" s="57" t="s">
        <v>106</v>
      </c>
      <c r="H17" s="59">
        <v>1.3657407407407409E-3</v>
      </c>
      <c r="I17" s="144" t="s">
        <v>266</v>
      </c>
    </row>
    <row r="18" spans="1:9" ht="16.5" customHeight="1">
      <c r="A18" s="53">
        <v>11</v>
      </c>
      <c r="B18" s="62">
        <v>204</v>
      </c>
      <c r="C18" s="57" t="s">
        <v>129</v>
      </c>
      <c r="D18" s="58">
        <v>40550</v>
      </c>
      <c r="E18" s="57" t="s">
        <v>62</v>
      </c>
      <c r="F18" s="57" t="s">
        <v>36</v>
      </c>
      <c r="G18" s="57" t="s">
        <v>121</v>
      </c>
      <c r="H18" s="59">
        <v>1.3773148148148147E-3</v>
      </c>
      <c r="I18" s="144" t="s">
        <v>266</v>
      </c>
    </row>
    <row r="19" spans="1:9" ht="16.5" customHeight="1">
      <c r="A19" s="53">
        <v>12</v>
      </c>
      <c r="B19" s="61">
        <v>93</v>
      </c>
      <c r="C19" s="57" t="s">
        <v>130</v>
      </c>
      <c r="D19" s="58">
        <v>40835</v>
      </c>
      <c r="E19" s="57" t="s">
        <v>131</v>
      </c>
      <c r="F19" s="57" t="s">
        <v>113</v>
      </c>
      <c r="G19" s="57" t="s">
        <v>114</v>
      </c>
      <c r="H19" s="59">
        <v>1.3888888888888889E-3</v>
      </c>
      <c r="I19" s="144" t="s">
        <v>266</v>
      </c>
    </row>
    <row r="20" spans="1:9" ht="16.5" customHeight="1">
      <c r="A20" s="53">
        <v>13</v>
      </c>
      <c r="B20" s="64">
        <v>144</v>
      </c>
      <c r="C20" s="57" t="s">
        <v>139</v>
      </c>
      <c r="D20" s="58">
        <v>41194</v>
      </c>
      <c r="E20" s="57" t="s">
        <v>83</v>
      </c>
      <c r="F20" s="57" t="s">
        <v>84</v>
      </c>
      <c r="G20" s="57" t="s">
        <v>95</v>
      </c>
      <c r="H20" s="59">
        <v>1.423611111111111E-3</v>
      </c>
      <c r="I20" s="143" t="s">
        <v>33</v>
      </c>
    </row>
    <row r="21" spans="1:9" ht="16.5" customHeight="1">
      <c r="A21" s="53">
        <v>14</v>
      </c>
      <c r="B21" s="64">
        <v>56</v>
      </c>
      <c r="C21" s="57" t="s">
        <v>140</v>
      </c>
      <c r="D21" s="58">
        <v>40674</v>
      </c>
      <c r="E21" s="57" t="s">
        <v>52</v>
      </c>
      <c r="F21" s="57" t="s">
        <v>53</v>
      </c>
      <c r="G21" s="57" t="s">
        <v>54</v>
      </c>
      <c r="H21" s="59">
        <v>1.4351851851851854E-3</v>
      </c>
      <c r="I21" s="53" t="s">
        <v>33</v>
      </c>
    </row>
    <row r="22" spans="1:9" ht="16.5" customHeight="1">
      <c r="A22" s="53">
        <v>15</v>
      </c>
      <c r="B22" s="64">
        <v>66</v>
      </c>
      <c r="C22" s="57" t="s">
        <v>141</v>
      </c>
      <c r="D22" s="58">
        <v>40680</v>
      </c>
      <c r="E22" s="57" t="s">
        <v>91</v>
      </c>
      <c r="F22" s="57" t="s">
        <v>92</v>
      </c>
      <c r="G22" s="57" t="s">
        <v>93</v>
      </c>
      <c r="H22" s="59">
        <v>1.4351851851851854E-3</v>
      </c>
      <c r="I22" s="53" t="s">
        <v>33</v>
      </c>
    </row>
    <row r="23" spans="1:9" ht="16.5" customHeight="1">
      <c r="A23" s="53">
        <v>16</v>
      </c>
      <c r="B23" s="62">
        <v>167</v>
      </c>
      <c r="C23" s="57" t="s">
        <v>142</v>
      </c>
      <c r="D23" s="58">
        <v>40771</v>
      </c>
      <c r="E23" s="57" t="s">
        <v>76</v>
      </c>
      <c r="F23" s="57" t="s">
        <v>49</v>
      </c>
      <c r="G23" s="57" t="s">
        <v>77</v>
      </c>
      <c r="H23" s="59">
        <v>1.4467592592592594E-3</v>
      </c>
      <c r="I23" s="53" t="s">
        <v>33</v>
      </c>
    </row>
    <row r="24" spans="1:9" ht="16.5" customHeight="1">
      <c r="A24" s="53">
        <v>17</v>
      </c>
      <c r="B24" s="62">
        <v>147</v>
      </c>
      <c r="C24" s="57" t="s">
        <v>145</v>
      </c>
      <c r="D24" s="58">
        <v>40409</v>
      </c>
      <c r="E24" s="57" t="s">
        <v>83</v>
      </c>
      <c r="F24" s="57" t="s">
        <v>84</v>
      </c>
      <c r="G24" s="57" t="s">
        <v>144</v>
      </c>
      <c r="H24" s="59">
        <v>1.4583333333333334E-3</v>
      </c>
      <c r="I24" s="53" t="s">
        <v>33</v>
      </c>
    </row>
    <row r="25" spans="1:9" ht="16.2" customHeight="1">
      <c r="A25" s="53">
        <v>18</v>
      </c>
      <c r="B25" s="64">
        <v>86</v>
      </c>
      <c r="C25" s="57" t="s">
        <v>151</v>
      </c>
      <c r="D25" s="58">
        <v>40444</v>
      </c>
      <c r="E25" s="57" t="s">
        <v>112</v>
      </c>
      <c r="F25" s="57" t="s">
        <v>113</v>
      </c>
      <c r="G25" s="57" t="s">
        <v>114</v>
      </c>
      <c r="H25" s="59">
        <v>1.5393518518518519E-3</v>
      </c>
      <c r="I25" s="53" t="s">
        <v>33</v>
      </c>
    </row>
    <row r="26" spans="1:9" ht="16.5" customHeight="1">
      <c r="A26" s="66"/>
      <c r="B26" s="67"/>
      <c r="C26" s="26"/>
      <c r="D26" s="70"/>
      <c r="E26" s="26"/>
      <c r="F26" s="26"/>
      <c r="G26" s="26"/>
      <c r="H26" s="71"/>
      <c r="I26" s="66"/>
    </row>
    <row r="27" spans="1:9" ht="16.5" customHeight="1">
      <c r="A27" s="66"/>
      <c r="B27" s="67"/>
      <c r="C27" s="26"/>
      <c r="D27" s="70"/>
      <c r="E27" s="26"/>
      <c r="F27" s="26"/>
      <c r="G27" s="26"/>
      <c r="H27" s="71"/>
      <c r="I27" s="66"/>
    </row>
    <row r="28" spans="1:9" ht="16.5" customHeight="1">
      <c r="A28" s="66"/>
      <c r="B28" s="67"/>
      <c r="C28" s="26"/>
      <c r="D28" s="70"/>
      <c r="E28" s="26"/>
      <c r="F28" s="26"/>
      <c r="G28" s="26"/>
      <c r="H28" s="71"/>
      <c r="I28" s="66"/>
    </row>
    <row r="29" spans="1:9" ht="16.5" customHeight="1">
      <c r="A29" s="66"/>
      <c r="B29" s="67"/>
      <c r="C29" s="26"/>
      <c r="D29" s="70"/>
      <c r="E29" s="26"/>
      <c r="F29" s="26"/>
      <c r="G29" s="26"/>
      <c r="H29" s="71"/>
      <c r="I29" s="66"/>
    </row>
    <row r="30" spans="1:9" ht="16.5" customHeight="1">
      <c r="A30" s="66"/>
      <c r="B30" s="67"/>
      <c r="C30" s="26"/>
      <c r="D30" s="70"/>
      <c r="E30" s="26"/>
      <c r="F30" s="26"/>
      <c r="G30" s="26"/>
      <c r="H30" s="71"/>
      <c r="I30" s="66"/>
    </row>
  </sheetData>
  <hyperlinks>
    <hyperlink ref="A7" r:id="rId1" display="Eil.Nr.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3"/>
  <sheetViews>
    <sheetView workbookViewId="0">
      <selection activeCell="A7" sqref="A7"/>
    </sheetView>
  </sheetViews>
  <sheetFormatPr defaultColWidth="15.109375" defaultRowHeight="15" customHeight="1"/>
  <cols>
    <col min="1" max="1" width="5" customWidth="1"/>
    <col min="2" max="2" width="6.21875" customWidth="1"/>
    <col min="3" max="3" width="21.33203125" customWidth="1"/>
    <col min="4" max="4" width="15.33203125" customWidth="1"/>
    <col min="5" max="5" width="13.77734375" customWidth="1"/>
    <col min="6" max="6" width="20.44140625" customWidth="1"/>
    <col min="7" max="7" width="19" customWidth="1"/>
    <col min="8" max="8" width="7.77734375" customWidth="1"/>
    <col min="9" max="9" width="6.77734375" customWidth="1"/>
  </cols>
  <sheetData>
    <row r="1" spans="1:9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</row>
    <row r="2" spans="1:9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</row>
    <row r="3" spans="1:9" ht="21" customHeight="1">
      <c r="A3" s="29">
        <v>2</v>
      </c>
      <c r="B3" s="30" t="s">
        <v>30</v>
      </c>
      <c r="C3" s="26"/>
      <c r="D3" s="27"/>
      <c r="E3" s="28"/>
      <c r="F3" s="28"/>
      <c r="G3" s="28"/>
      <c r="H3" s="27"/>
      <c r="I3" s="27"/>
    </row>
    <row r="4" spans="1:9" ht="20.25" customHeight="1">
      <c r="A4" s="33" t="s">
        <v>248</v>
      </c>
      <c r="B4" s="34"/>
      <c r="C4" s="36"/>
      <c r="D4" s="27"/>
      <c r="E4" s="28"/>
      <c r="F4" s="28"/>
      <c r="G4" s="28"/>
      <c r="H4" s="27"/>
      <c r="I4" s="27"/>
    </row>
    <row r="5" spans="1:9" ht="13.5" customHeight="1">
      <c r="A5" s="28"/>
      <c r="B5" s="34"/>
      <c r="C5" s="38" t="s">
        <v>360</v>
      </c>
      <c r="D5" s="39"/>
      <c r="E5" s="40"/>
      <c r="F5" s="28"/>
      <c r="G5" s="28"/>
      <c r="H5" s="27"/>
      <c r="I5" s="27"/>
    </row>
    <row r="6" spans="1:9" ht="9.75" customHeight="1">
      <c r="A6" s="41"/>
      <c r="B6" s="41"/>
      <c r="C6" s="42"/>
      <c r="D6" s="43"/>
      <c r="E6" s="41"/>
      <c r="F6" s="41"/>
      <c r="G6" s="41"/>
      <c r="H6" s="43"/>
      <c r="I6" s="43"/>
    </row>
    <row r="7" spans="1:9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152" t="s">
        <v>28</v>
      </c>
    </row>
    <row r="8" spans="1:9" ht="16.5" customHeight="1">
      <c r="A8" s="53">
        <v>1</v>
      </c>
      <c r="B8" s="73">
        <v>42</v>
      </c>
      <c r="C8" s="57" t="s">
        <v>65</v>
      </c>
      <c r="D8" s="58">
        <v>40137</v>
      </c>
      <c r="E8" s="57" t="s">
        <v>66</v>
      </c>
      <c r="F8" s="57" t="s">
        <v>67</v>
      </c>
      <c r="G8" s="57" t="s">
        <v>68</v>
      </c>
      <c r="H8" s="59">
        <v>1.1805555555555556E-3</v>
      </c>
      <c r="I8" s="144" t="s">
        <v>261</v>
      </c>
    </row>
    <row r="9" spans="1:9" ht="16.5" customHeight="1">
      <c r="A9" s="53">
        <v>2</v>
      </c>
      <c r="B9" s="62">
        <v>159</v>
      </c>
      <c r="C9" s="57" t="s">
        <v>69</v>
      </c>
      <c r="D9" s="58">
        <v>39909</v>
      </c>
      <c r="E9" s="57" t="s">
        <v>48</v>
      </c>
      <c r="F9" s="57" t="s">
        <v>49</v>
      </c>
      <c r="G9" s="57" t="s">
        <v>70</v>
      </c>
      <c r="H9" s="59">
        <v>1.1805555555555556E-3</v>
      </c>
      <c r="I9" s="144" t="s">
        <v>261</v>
      </c>
    </row>
    <row r="10" spans="1:9" ht="16.5" customHeight="1">
      <c r="A10" s="53">
        <v>3</v>
      </c>
      <c r="B10" s="62">
        <v>26</v>
      </c>
      <c r="C10" s="57" t="s">
        <v>71</v>
      </c>
      <c r="D10" s="58">
        <v>40077</v>
      </c>
      <c r="E10" s="57" t="s">
        <v>72</v>
      </c>
      <c r="F10" s="57" t="s">
        <v>73</v>
      </c>
      <c r="G10" s="57" t="s">
        <v>74</v>
      </c>
      <c r="H10" s="59">
        <v>1.2152777777777778E-3</v>
      </c>
      <c r="I10" s="144" t="s">
        <v>261</v>
      </c>
    </row>
    <row r="11" spans="1:9" ht="16.5" customHeight="1">
      <c r="A11" s="53">
        <v>4</v>
      </c>
      <c r="B11" s="64">
        <v>179</v>
      </c>
      <c r="C11" s="57" t="s">
        <v>78</v>
      </c>
      <c r="D11" s="58">
        <v>40166</v>
      </c>
      <c r="E11" s="57" t="s">
        <v>79</v>
      </c>
      <c r="F11" s="57" t="s">
        <v>80</v>
      </c>
      <c r="G11" s="57" t="s">
        <v>81</v>
      </c>
      <c r="H11" s="59">
        <v>1.2268518518518518E-3</v>
      </c>
      <c r="I11" s="144" t="s">
        <v>264</v>
      </c>
    </row>
    <row r="12" spans="1:9" ht="16.5" customHeight="1">
      <c r="A12" s="53">
        <v>5</v>
      </c>
      <c r="B12" s="63">
        <v>168</v>
      </c>
      <c r="C12" s="57" t="s">
        <v>89</v>
      </c>
      <c r="D12" s="58">
        <v>40141</v>
      </c>
      <c r="E12" s="57" t="s">
        <v>76</v>
      </c>
      <c r="F12" s="57" t="s">
        <v>49</v>
      </c>
      <c r="G12" s="57" t="s">
        <v>77</v>
      </c>
      <c r="H12" s="59">
        <v>1.261574074074074E-3</v>
      </c>
      <c r="I12" s="144" t="s">
        <v>264</v>
      </c>
    </row>
    <row r="13" spans="1:9" ht="16.5" customHeight="1">
      <c r="A13" s="53">
        <v>6</v>
      </c>
      <c r="B13" s="61">
        <v>81</v>
      </c>
      <c r="C13" s="57" t="s">
        <v>99</v>
      </c>
      <c r="D13" s="58">
        <v>40316</v>
      </c>
      <c r="E13" s="57" t="s">
        <v>100</v>
      </c>
      <c r="F13" s="57" t="s">
        <v>42</v>
      </c>
      <c r="G13" s="57" t="s">
        <v>101</v>
      </c>
      <c r="H13" s="59">
        <v>1.2847222222222223E-3</v>
      </c>
      <c r="I13" s="144" t="s">
        <v>264</v>
      </c>
    </row>
    <row r="14" spans="1:9" ht="16.5" customHeight="1">
      <c r="A14" s="53">
        <v>7</v>
      </c>
      <c r="B14" s="63">
        <v>105</v>
      </c>
      <c r="C14" s="57" t="s">
        <v>103</v>
      </c>
      <c r="D14" s="58">
        <v>39960</v>
      </c>
      <c r="E14" s="57" t="s">
        <v>104</v>
      </c>
      <c r="F14" s="57" t="s">
        <v>105</v>
      </c>
      <c r="G14" s="57" t="s">
        <v>106</v>
      </c>
      <c r="H14" s="59">
        <v>1.2962962962962963E-3</v>
      </c>
      <c r="I14" s="144" t="s">
        <v>264</v>
      </c>
    </row>
    <row r="15" spans="1:9" ht="16.5" customHeight="1">
      <c r="A15" s="53">
        <v>8</v>
      </c>
      <c r="B15" s="63">
        <v>222</v>
      </c>
      <c r="C15" s="57" t="s">
        <v>109</v>
      </c>
      <c r="D15" s="58">
        <v>39969</v>
      </c>
      <c r="E15" s="57" t="s">
        <v>62</v>
      </c>
      <c r="F15" s="57" t="s">
        <v>36</v>
      </c>
      <c r="G15" s="57" t="s">
        <v>110</v>
      </c>
      <c r="H15" s="59">
        <v>1.3310185185185185E-3</v>
      </c>
      <c r="I15" s="144" t="s">
        <v>266</v>
      </c>
    </row>
    <row r="16" spans="1:9" ht="16.5" customHeight="1">
      <c r="A16" s="53">
        <v>9</v>
      </c>
      <c r="B16" s="62">
        <v>224</v>
      </c>
      <c r="C16" s="57" t="s">
        <v>119</v>
      </c>
      <c r="D16" s="58">
        <v>39872</v>
      </c>
      <c r="E16" s="57" t="s">
        <v>62</v>
      </c>
      <c r="F16" s="57" t="s">
        <v>36</v>
      </c>
      <c r="G16" s="57" t="s">
        <v>46</v>
      </c>
      <c r="H16" s="59">
        <v>1.3425925925925925E-3</v>
      </c>
      <c r="I16" s="144" t="s">
        <v>266</v>
      </c>
    </row>
    <row r="17" spans="1:9" ht="16.5" customHeight="1">
      <c r="A17" s="53">
        <v>10</v>
      </c>
      <c r="B17" s="61">
        <v>53</v>
      </c>
      <c r="C17" s="57" t="s">
        <v>127</v>
      </c>
      <c r="D17" s="58">
        <v>40190</v>
      </c>
      <c r="E17" s="57" t="s">
        <v>52</v>
      </c>
      <c r="F17" s="57" t="s">
        <v>53</v>
      </c>
      <c r="G17" s="57" t="s">
        <v>54</v>
      </c>
      <c r="H17" s="59">
        <v>1.3657407407407409E-3</v>
      </c>
      <c r="I17" s="144" t="s">
        <v>266</v>
      </c>
    </row>
    <row r="18" spans="1:9" ht="16.5" customHeight="1">
      <c r="A18" s="53">
        <v>11</v>
      </c>
      <c r="B18" s="61">
        <v>226</v>
      </c>
      <c r="C18" s="57" t="s">
        <v>132</v>
      </c>
      <c r="D18" s="58">
        <v>40139</v>
      </c>
      <c r="E18" s="57" t="s">
        <v>62</v>
      </c>
      <c r="F18" s="57" t="s">
        <v>36</v>
      </c>
      <c r="G18" s="57" t="s">
        <v>133</v>
      </c>
      <c r="H18" s="59">
        <v>1.3888888888888889E-3</v>
      </c>
      <c r="I18" s="144" t="s">
        <v>266</v>
      </c>
    </row>
    <row r="19" spans="1:9" ht="16.5" customHeight="1">
      <c r="A19" s="53">
        <v>12</v>
      </c>
      <c r="B19" s="63">
        <v>228</v>
      </c>
      <c r="C19" s="57" t="s">
        <v>136</v>
      </c>
      <c r="D19" s="58">
        <v>40179</v>
      </c>
      <c r="E19" s="57" t="s">
        <v>62</v>
      </c>
      <c r="F19" s="57" t="s">
        <v>137</v>
      </c>
      <c r="G19" s="57" t="s">
        <v>138</v>
      </c>
      <c r="H19" s="59">
        <v>1.4004629629629629E-3</v>
      </c>
      <c r="I19" s="143" t="s">
        <v>33</v>
      </c>
    </row>
    <row r="20" spans="1:9" ht="16.5" customHeight="1">
      <c r="A20" s="53">
        <v>13</v>
      </c>
      <c r="B20" s="61">
        <v>146</v>
      </c>
      <c r="C20" s="57" t="s">
        <v>143</v>
      </c>
      <c r="D20" s="58">
        <v>40281</v>
      </c>
      <c r="E20" s="57" t="s">
        <v>87</v>
      </c>
      <c r="F20" s="57" t="s">
        <v>84</v>
      </c>
      <c r="G20" s="57" t="s">
        <v>144</v>
      </c>
      <c r="H20" s="59">
        <v>1.4467592592592594E-3</v>
      </c>
      <c r="I20" s="53" t="s">
        <v>33</v>
      </c>
    </row>
    <row r="21" spans="1:9" ht="16.5" customHeight="1">
      <c r="A21" s="53">
        <v>14</v>
      </c>
      <c r="B21" s="74">
        <v>259</v>
      </c>
      <c r="C21" s="57" t="s">
        <v>146</v>
      </c>
      <c r="D21" s="58">
        <v>39814</v>
      </c>
      <c r="E21" s="57" t="s">
        <v>147</v>
      </c>
      <c r="F21" s="57" t="s">
        <v>148</v>
      </c>
      <c r="G21" s="57" t="s">
        <v>149</v>
      </c>
      <c r="H21" s="59">
        <v>1.4583333333333334E-3</v>
      </c>
      <c r="I21" s="53" t="s">
        <v>33</v>
      </c>
    </row>
    <row r="22" spans="1:9" ht="16.5" customHeight="1">
      <c r="A22" s="53">
        <v>15</v>
      </c>
      <c r="B22" s="63">
        <v>89</v>
      </c>
      <c r="C22" s="57" t="s">
        <v>150</v>
      </c>
      <c r="D22" s="58">
        <v>40325</v>
      </c>
      <c r="E22" s="57" t="s">
        <v>112</v>
      </c>
      <c r="F22" s="57" t="s">
        <v>113</v>
      </c>
      <c r="G22" s="57" t="s">
        <v>114</v>
      </c>
      <c r="H22" s="59">
        <v>1.5162037037037036E-3</v>
      </c>
      <c r="I22" s="53" t="s">
        <v>33</v>
      </c>
    </row>
    <row r="23" spans="1:9" ht="16.5" customHeight="1">
      <c r="A23" s="53">
        <v>16</v>
      </c>
      <c r="B23" s="64">
        <v>269</v>
      </c>
      <c r="C23" s="57" t="s">
        <v>153</v>
      </c>
      <c r="D23" s="58">
        <v>40075</v>
      </c>
      <c r="E23" s="57" t="s">
        <v>147</v>
      </c>
      <c r="F23" s="57" t="s">
        <v>148</v>
      </c>
      <c r="G23" s="57" t="s">
        <v>154</v>
      </c>
      <c r="H23" s="59">
        <v>1.8171296296296297E-3</v>
      </c>
      <c r="I23" s="53" t="s">
        <v>33</v>
      </c>
    </row>
  </sheetData>
  <hyperlinks>
    <hyperlink ref="A7" r:id="rId1" display="Eil.Nr.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>
      <selection activeCell="G9" sqref="G9"/>
    </sheetView>
  </sheetViews>
  <sheetFormatPr defaultColWidth="15.109375" defaultRowHeight="15" customHeight="1"/>
  <cols>
    <col min="1" max="1" width="5" customWidth="1"/>
    <col min="2" max="2" width="6.21875" customWidth="1"/>
    <col min="3" max="3" width="21.33203125" customWidth="1"/>
    <col min="4" max="4" width="13" customWidth="1"/>
    <col min="5" max="5" width="19.33203125" customWidth="1"/>
    <col min="6" max="6" width="26.109375" customWidth="1"/>
    <col min="7" max="7" width="20.88671875" customWidth="1"/>
    <col min="8" max="8" width="7.77734375" customWidth="1"/>
    <col min="9" max="9" width="6.77734375" customWidth="1"/>
  </cols>
  <sheetData>
    <row r="1" spans="1:9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</row>
    <row r="2" spans="1:9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</row>
    <row r="3" spans="1:9" ht="21" customHeight="1">
      <c r="A3" s="29">
        <v>3</v>
      </c>
      <c r="B3" s="30" t="s">
        <v>30</v>
      </c>
      <c r="C3" s="26"/>
      <c r="D3" s="27"/>
      <c r="E3" s="28"/>
      <c r="F3" s="28"/>
      <c r="G3" s="28"/>
      <c r="H3" s="27"/>
      <c r="I3" s="27"/>
    </row>
    <row r="4" spans="1:9" ht="20.25" customHeight="1">
      <c r="A4" s="33" t="s">
        <v>251</v>
      </c>
      <c r="B4" s="34"/>
      <c r="C4" s="36"/>
      <c r="D4" s="27"/>
      <c r="E4" s="28"/>
      <c r="F4" s="28"/>
      <c r="G4" s="28"/>
      <c r="H4" s="27"/>
      <c r="I4" s="27"/>
    </row>
    <row r="5" spans="1:9" ht="13.5" customHeight="1">
      <c r="A5" s="28"/>
      <c r="B5" s="34"/>
      <c r="C5" s="38" t="s">
        <v>361</v>
      </c>
      <c r="D5" s="39"/>
      <c r="E5" s="40"/>
      <c r="F5" s="28"/>
      <c r="G5" s="28"/>
      <c r="H5" s="27"/>
      <c r="I5" s="27"/>
    </row>
    <row r="6" spans="1:9" ht="9.75" customHeight="1">
      <c r="A6" s="41"/>
      <c r="B6" s="41"/>
      <c r="C6" s="42"/>
      <c r="D6" s="43"/>
      <c r="E6" s="41"/>
      <c r="F6" s="41"/>
      <c r="G6" s="41"/>
      <c r="H6" s="43"/>
      <c r="I6" s="43"/>
    </row>
    <row r="7" spans="1:9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152" t="s">
        <v>28</v>
      </c>
    </row>
    <row r="8" spans="1:9" ht="16.5" customHeight="1">
      <c r="A8" s="53">
        <v>1</v>
      </c>
      <c r="B8" s="76">
        <v>208</v>
      </c>
      <c r="C8" s="57" t="s">
        <v>34</v>
      </c>
      <c r="D8" s="58">
        <v>39900</v>
      </c>
      <c r="E8" s="57" t="s">
        <v>35</v>
      </c>
      <c r="F8" s="57" t="s">
        <v>36</v>
      </c>
      <c r="G8" s="57" t="s">
        <v>37</v>
      </c>
      <c r="H8" s="153">
        <v>1.0648148148148147E-3</v>
      </c>
      <c r="I8" s="144" t="s">
        <v>258</v>
      </c>
    </row>
    <row r="9" spans="1:9" ht="16.5" customHeight="1">
      <c r="A9" s="53">
        <v>2</v>
      </c>
      <c r="B9" s="61">
        <v>209</v>
      </c>
      <c r="C9" s="57" t="s">
        <v>38</v>
      </c>
      <c r="D9" s="58" t="s">
        <v>39</v>
      </c>
      <c r="E9" s="57" t="s">
        <v>35</v>
      </c>
      <c r="F9" s="57" t="s">
        <v>36</v>
      </c>
      <c r="G9" s="57" t="s">
        <v>37</v>
      </c>
      <c r="H9" s="153">
        <v>1.0763888888888889E-3</v>
      </c>
      <c r="I9" s="144" t="s">
        <v>258</v>
      </c>
    </row>
    <row r="10" spans="1:9" ht="16.5" customHeight="1">
      <c r="A10" s="53">
        <v>3</v>
      </c>
      <c r="B10" s="62">
        <v>73</v>
      </c>
      <c r="C10" s="57" t="s">
        <v>40</v>
      </c>
      <c r="D10" s="58">
        <v>39874</v>
      </c>
      <c r="E10" s="57" t="s">
        <v>41</v>
      </c>
      <c r="F10" s="57" t="s">
        <v>42</v>
      </c>
      <c r="G10" s="57" t="s">
        <v>43</v>
      </c>
      <c r="H10" s="153">
        <v>1.0879629629629629E-3</v>
      </c>
      <c r="I10" s="144" t="s">
        <v>258</v>
      </c>
    </row>
    <row r="11" spans="1:9" ht="16.5" customHeight="1">
      <c r="A11" s="53">
        <v>4</v>
      </c>
      <c r="B11" s="63">
        <v>214</v>
      </c>
      <c r="C11" s="57" t="s">
        <v>44</v>
      </c>
      <c r="D11" s="58">
        <v>40003</v>
      </c>
      <c r="E11" s="57" t="s">
        <v>45</v>
      </c>
      <c r="F11" s="57" t="s">
        <v>36</v>
      </c>
      <c r="G11" s="57" t="s">
        <v>46</v>
      </c>
      <c r="H11" s="153">
        <v>1.1226851851851851E-3</v>
      </c>
      <c r="I11" s="144" t="s">
        <v>261</v>
      </c>
    </row>
    <row r="12" spans="1:9" ht="16.5" customHeight="1">
      <c r="A12" s="53">
        <v>5</v>
      </c>
      <c r="B12" s="61">
        <v>158</v>
      </c>
      <c r="C12" s="57" t="s">
        <v>47</v>
      </c>
      <c r="D12" s="58">
        <v>40337</v>
      </c>
      <c r="E12" s="57" t="s">
        <v>48</v>
      </c>
      <c r="F12" s="57" t="s">
        <v>49</v>
      </c>
      <c r="G12" s="57" t="s">
        <v>50</v>
      </c>
      <c r="H12" s="153">
        <v>1.1342592592592591E-3</v>
      </c>
      <c r="I12" s="144" t="s">
        <v>261</v>
      </c>
    </row>
    <row r="13" spans="1:9" ht="16.5" customHeight="1">
      <c r="A13" s="53">
        <v>6</v>
      </c>
      <c r="B13" s="63">
        <v>49</v>
      </c>
      <c r="C13" s="57" t="s">
        <v>51</v>
      </c>
      <c r="D13" s="58">
        <v>39844</v>
      </c>
      <c r="E13" s="57" t="s">
        <v>52</v>
      </c>
      <c r="F13" s="57" t="s">
        <v>53</v>
      </c>
      <c r="G13" s="57" t="s">
        <v>54</v>
      </c>
      <c r="H13" s="153">
        <v>1.1342592592592591E-3</v>
      </c>
      <c r="I13" s="144" t="s">
        <v>261</v>
      </c>
    </row>
    <row r="14" spans="1:9" ht="16.5" customHeight="1">
      <c r="A14" s="53">
        <v>7</v>
      </c>
      <c r="B14" s="63">
        <v>151</v>
      </c>
      <c r="C14" s="57" t="s">
        <v>55</v>
      </c>
      <c r="D14" s="58">
        <v>40032</v>
      </c>
      <c r="E14" s="57" t="s">
        <v>48</v>
      </c>
      <c r="F14" s="57" t="s">
        <v>49</v>
      </c>
      <c r="G14" s="57" t="s">
        <v>50</v>
      </c>
      <c r="H14" s="153">
        <v>1.1574074074074073E-3</v>
      </c>
      <c r="I14" s="144" t="s">
        <v>261</v>
      </c>
    </row>
    <row r="15" spans="1:9" ht="16.5" customHeight="1">
      <c r="A15" s="53">
        <v>8</v>
      </c>
      <c r="B15" s="64">
        <v>33</v>
      </c>
      <c r="C15" s="57" t="s">
        <v>57</v>
      </c>
      <c r="D15" s="58">
        <v>40149</v>
      </c>
      <c r="E15" s="57" t="s">
        <v>58</v>
      </c>
      <c r="F15" s="57" t="s">
        <v>59</v>
      </c>
      <c r="G15" s="57" t="s">
        <v>60</v>
      </c>
      <c r="H15" s="153">
        <v>1.1689814814814816E-3</v>
      </c>
      <c r="I15" s="144" t="s">
        <v>261</v>
      </c>
    </row>
    <row r="16" spans="1:9" ht="16.5" customHeight="1">
      <c r="A16" s="53">
        <v>9</v>
      </c>
      <c r="B16" s="62">
        <v>210</v>
      </c>
      <c r="C16" s="57" t="s">
        <v>61</v>
      </c>
      <c r="D16" s="58">
        <v>39909</v>
      </c>
      <c r="E16" s="57" t="s">
        <v>62</v>
      </c>
      <c r="F16" s="57" t="s">
        <v>36</v>
      </c>
      <c r="G16" s="57" t="s">
        <v>64</v>
      </c>
      <c r="H16" s="153">
        <v>1.1689814814814816E-3</v>
      </c>
      <c r="I16" s="144" t="s">
        <v>261</v>
      </c>
    </row>
    <row r="17" spans="1:9" ht="16.5" customHeight="1">
      <c r="A17" s="53">
        <v>10</v>
      </c>
      <c r="B17" s="62">
        <v>169</v>
      </c>
      <c r="C17" s="57" t="s">
        <v>75</v>
      </c>
      <c r="D17" s="58">
        <v>40043</v>
      </c>
      <c r="E17" s="57" t="s">
        <v>76</v>
      </c>
      <c r="F17" s="57" t="s">
        <v>49</v>
      </c>
      <c r="G17" s="57" t="s">
        <v>77</v>
      </c>
      <c r="H17" s="153">
        <v>1.2152777777777778E-3</v>
      </c>
      <c r="I17" s="144" t="s">
        <v>261</v>
      </c>
    </row>
    <row r="18" spans="1:9" ht="16.5" customHeight="1">
      <c r="A18" s="53">
        <v>11</v>
      </c>
      <c r="B18" s="62">
        <v>57</v>
      </c>
      <c r="C18" s="57" t="s">
        <v>90</v>
      </c>
      <c r="D18" s="58">
        <v>39987</v>
      </c>
      <c r="E18" s="57" t="s">
        <v>91</v>
      </c>
      <c r="F18" s="57" t="s">
        <v>92</v>
      </c>
      <c r="G18" s="57" t="s">
        <v>93</v>
      </c>
      <c r="H18" s="153">
        <v>1.261574074074074E-3</v>
      </c>
      <c r="I18" s="144" t="s">
        <v>264</v>
      </c>
    </row>
    <row r="19" spans="1:9" ht="16.5" customHeight="1">
      <c r="A19" s="53">
        <v>12</v>
      </c>
      <c r="B19" s="64">
        <v>134</v>
      </c>
      <c r="C19" s="57" t="s">
        <v>94</v>
      </c>
      <c r="D19" s="58">
        <v>39994</v>
      </c>
      <c r="E19" s="57" t="s">
        <v>87</v>
      </c>
      <c r="F19" s="57" t="s">
        <v>84</v>
      </c>
      <c r="G19" s="57" t="s">
        <v>95</v>
      </c>
      <c r="H19" s="153">
        <v>1.261574074074074E-3</v>
      </c>
      <c r="I19" s="144" t="s">
        <v>264</v>
      </c>
    </row>
    <row r="20" spans="1:9" ht="16.5" customHeight="1">
      <c r="A20" s="53">
        <v>13</v>
      </c>
      <c r="B20" s="62">
        <v>104</v>
      </c>
      <c r="C20" s="57" t="s">
        <v>107</v>
      </c>
      <c r="D20" s="58">
        <v>40244</v>
      </c>
      <c r="E20" s="57" t="s">
        <v>108</v>
      </c>
      <c r="F20" s="57" t="s">
        <v>105</v>
      </c>
      <c r="G20" s="57" t="s">
        <v>106</v>
      </c>
      <c r="H20" s="153">
        <v>1.2962962962962963E-3</v>
      </c>
      <c r="I20" s="144" t="s">
        <v>264</v>
      </c>
    </row>
    <row r="21" spans="1:9" ht="16.5" customHeight="1">
      <c r="A21" s="53">
        <v>14</v>
      </c>
      <c r="B21" s="62">
        <v>91</v>
      </c>
      <c r="C21" s="57" t="s">
        <v>111</v>
      </c>
      <c r="D21" s="58">
        <v>39852</v>
      </c>
      <c r="E21" s="57" t="s">
        <v>112</v>
      </c>
      <c r="F21" s="57" t="s">
        <v>113</v>
      </c>
      <c r="G21" s="57" t="s">
        <v>114</v>
      </c>
      <c r="H21" s="153">
        <v>1.3310185185185185E-3</v>
      </c>
      <c r="I21" s="144" t="s">
        <v>266</v>
      </c>
    </row>
    <row r="22" spans="1:9" ht="16.5" customHeight="1">
      <c r="A22" s="53">
        <v>15</v>
      </c>
      <c r="B22" s="63">
        <v>34</v>
      </c>
      <c r="C22" s="57" t="s">
        <v>123</v>
      </c>
      <c r="D22" s="58">
        <v>39992</v>
      </c>
      <c r="E22" s="57" t="s">
        <v>58</v>
      </c>
      <c r="F22" s="57" t="s">
        <v>59</v>
      </c>
      <c r="G22" s="57" t="s">
        <v>60</v>
      </c>
      <c r="H22" s="153">
        <v>1.3541666666666667E-3</v>
      </c>
      <c r="I22" s="144" t="s">
        <v>266</v>
      </c>
    </row>
    <row r="23" spans="1:9" ht="16.5" customHeight="1">
      <c r="A23" s="53">
        <v>16</v>
      </c>
      <c r="B23" s="61">
        <v>202</v>
      </c>
      <c r="C23" s="57" t="s">
        <v>135</v>
      </c>
      <c r="D23" s="58">
        <v>39979</v>
      </c>
      <c r="E23" s="57" t="s">
        <v>62</v>
      </c>
      <c r="F23" s="57" t="s">
        <v>36</v>
      </c>
      <c r="G23" s="57" t="s">
        <v>121</v>
      </c>
      <c r="H23" s="153">
        <v>1.3888888888888889E-3</v>
      </c>
      <c r="I23" s="144" t="s">
        <v>266</v>
      </c>
    </row>
    <row r="24" spans="1:9" ht="16.5" customHeight="1">
      <c r="A24" s="53">
        <v>17</v>
      </c>
      <c r="B24" s="62">
        <v>92</v>
      </c>
      <c r="C24" s="57" t="s">
        <v>152</v>
      </c>
      <c r="D24" s="58">
        <v>39938</v>
      </c>
      <c r="E24" s="57" t="s">
        <v>131</v>
      </c>
      <c r="F24" s="57" t="s">
        <v>113</v>
      </c>
      <c r="G24" s="57" t="s">
        <v>114</v>
      </c>
      <c r="H24" s="59">
        <v>1.7013888888888892E-3</v>
      </c>
      <c r="I24" s="143"/>
    </row>
  </sheetData>
  <hyperlinks>
    <hyperlink ref="A7" r:id="rId1" display="Eil.Nr.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87"/>
  <sheetViews>
    <sheetView workbookViewId="0">
      <selection activeCell="A7" sqref="A7"/>
    </sheetView>
  </sheetViews>
  <sheetFormatPr defaultColWidth="15.109375" defaultRowHeight="15" customHeight="1"/>
  <cols>
    <col min="1" max="1" width="5.77734375" customWidth="1"/>
    <col min="2" max="2" width="6.21875" customWidth="1"/>
    <col min="3" max="3" width="21.33203125" customWidth="1"/>
    <col min="4" max="4" width="12.77734375" customWidth="1"/>
    <col min="5" max="5" width="18.88671875" customWidth="1"/>
    <col min="6" max="6" width="22.44140625" customWidth="1"/>
    <col min="7" max="7" width="24.109375" customWidth="1"/>
    <col min="8" max="8" width="10.77734375" customWidth="1"/>
    <col min="9" max="10" width="6.4414062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21" customHeight="1">
      <c r="A3" s="29">
        <v>1</v>
      </c>
      <c r="B3" s="30" t="s">
        <v>30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78" t="s">
        <v>32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3.5" customHeight="1">
      <c r="A5" s="28"/>
      <c r="B5" s="34"/>
      <c r="C5" s="38"/>
      <c r="D5" s="39"/>
      <c r="E5" s="40"/>
      <c r="F5" s="28"/>
      <c r="G5" s="28"/>
      <c r="H5" s="27"/>
      <c r="I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27"/>
    </row>
    <row r="7" spans="1:10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52" t="s">
        <v>7</v>
      </c>
      <c r="J7" s="152" t="s">
        <v>28</v>
      </c>
    </row>
    <row r="8" spans="1:10" ht="16.5" customHeight="1">
      <c r="A8" s="79">
        <v>1</v>
      </c>
      <c r="B8" s="77">
        <v>208</v>
      </c>
      <c r="C8" s="57" t="s">
        <v>34</v>
      </c>
      <c r="D8" s="58">
        <v>39900</v>
      </c>
      <c r="E8" s="57" t="s">
        <v>35</v>
      </c>
      <c r="F8" s="57" t="s">
        <v>36</v>
      </c>
      <c r="G8" s="57" t="s">
        <v>37</v>
      </c>
      <c r="H8" s="59">
        <v>1.0648148148148149E-3</v>
      </c>
      <c r="I8" s="151">
        <v>21</v>
      </c>
      <c r="J8" s="144" t="s">
        <v>258</v>
      </c>
    </row>
    <row r="9" spans="1:10" ht="16.5" customHeight="1">
      <c r="A9" s="79">
        <v>2</v>
      </c>
      <c r="B9" s="77">
        <v>209</v>
      </c>
      <c r="C9" s="57" t="s">
        <v>38</v>
      </c>
      <c r="D9" s="58" t="s">
        <v>39</v>
      </c>
      <c r="E9" s="57" t="s">
        <v>35</v>
      </c>
      <c r="F9" s="57" t="s">
        <v>36</v>
      </c>
      <c r="G9" s="57" t="s">
        <v>37</v>
      </c>
      <c r="H9" s="59">
        <v>1.0763888888888889E-3</v>
      </c>
      <c r="I9" s="151">
        <v>19</v>
      </c>
      <c r="J9" s="144" t="s">
        <v>258</v>
      </c>
    </row>
    <row r="10" spans="1:10" ht="16.5" customHeight="1">
      <c r="A10" s="79">
        <v>3</v>
      </c>
      <c r="B10" s="77">
        <v>73</v>
      </c>
      <c r="C10" s="57" t="s">
        <v>40</v>
      </c>
      <c r="D10" s="58">
        <v>39874</v>
      </c>
      <c r="E10" s="57" t="s">
        <v>41</v>
      </c>
      <c r="F10" s="57" t="s">
        <v>42</v>
      </c>
      <c r="G10" s="57" t="s">
        <v>43</v>
      </c>
      <c r="H10" s="59">
        <v>1.0879629629629629E-3</v>
      </c>
      <c r="I10" s="151">
        <v>17</v>
      </c>
      <c r="J10" s="144" t="s">
        <v>258</v>
      </c>
    </row>
    <row r="11" spans="1:10" ht="16.5" customHeight="1">
      <c r="A11" s="79">
        <v>4</v>
      </c>
      <c r="B11" s="77">
        <v>214</v>
      </c>
      <c r="C11" s="57" t="s">
        <v>44</v>
      </c>
      <c r="D11" s="58">
        <v>40003</v>
      </c>
      <c r="E11" s="57" t="s">
        <v>45</v>
      </c>
      <c r="F11" s="57" t="s">
        <v>36</v>
      </c>
      <c r="G11" s="57" t="s">
        <v>46</v>
      </c>
      <c r="H11" s="59">
        <v>1.1226851851851851E-3</v>
      </c>
      <c r="I11" s="151">
        <v>15</v>
      </c>
      <c r="J11" s="144" t="s">
        <v>261</v>
      </c>
    </row>
    <row r="12" spans="1:10" ht="16.5" customHeight="1">
      <c r="A12" s="79">
        <v>5</v>
      </c>
      <c r="B12" s="77">
        <v>158</v>
      </c>
      <c r="C12" s="57" t="s">
        <v>47</v>
      </c>
      <c r="D12" s="58">
        <v>40337</v>
      </c>
      <c r="E12" s="57" t="s">
        <v>48</v>
      </c>
      <c r="F12" s="57" t="s">
        <v>49</v>
      </c>
      <c r="G12" s="57" t="s">
        <v>50</v>
      </c>
      <c r="H12" s="59">
        <v>1.1342592592592593E-3</v>
      </c>
      <c r="I12" s="151">
        <v>14</v>
      </c>
      <c r="J12" s="144" t="s">
        <v>261</v>
      </c>
    </row>
    <row r="13" spans="1:10" ht="16.5" customHeight="1">
      <c r="A13" s="79">
        <v>6</v>
      </c>
      <c r="B13" s="77">
        <v>49</v>
      </c>
      <c r="C13" s="57" t="s">
        <v>51</v>
      </c>
      <c r="D13" s="58">
        <v>39844</v>
      </c>
      <c r="E13" s="57" t="s">
        <v>52</v>
      </c>
      <c r="F13" s="57" t="s">
        <v>53</v>
      </c>
      <c r="G13" s="57" t="s">
        <v>54</v>
      </c>
      <c r="H13" s="59">
        <v>1.1342592592592593E-3</v>
      </c>
      <c r="I13" s="151">
        <v>13</v>
      </c>
      <c r="J13" s="144" t="s">
        <v>261</v>
      </c>
    </row>
    <row r="14" spans="1:10" ht="16.5" customHeight="1">
      <c r="A14" s="79">
        <v>7</v>
      </c>
      <c r="B14" s="77">
        <v>151</v>
      </c>
      <c r="C14" s="57" t="s">
        <v>55</v>
      </c>
      <c r="D14" s="58">
        <v>40032</v>
      </c>
      <c r="E14" s="57" t="s">
        <v>48</v>
      </c>
      <c r="F14" s="57" t="s">
        <v>49</v>
      </c>
      <c r="G14" s="57" t="s">
        <v>50</v>
      </c>
      <c r="H14" s="59">
        <v>1.1574074074074073E-3</v>
      </c>
      <c r="I14" s="151">
        <v>12</v>
      </c>
      <c r="J14" s="144" t="s">
        <v>261</v>
      </c>
    </row>
    <row r="15" spans="1:10" ht="16.5" customHeight="1">
      <c r="A15" s="79">
        <v>8</v>
      </c>
      <c r="B15" s="77">
        <v>33</v>
      </c>
      <c r="C15" s="57" t="s">
        <v>57</v>
      </c>
      <c r="D15" s="58">
        <v>40149</v>
      </c>
      <c r="E15" s="57" t="s">
        <v>58</v>
      </c>
      <c r="F15" s="57" t="s">
        <v>59</v>
      </c>
      <c r="G15" s="57" t="s">
        <v>60</v>
      </c>
      <c r="H15" s="59">
        <v>1.1689814814814816E-3</v>
      </c>
      <c r="I15" s="151">
        <v>11</v>
      </c>
      <c r="J15" s="144" t="s">
        <v>261</v>
      </c>
    </row>
    <row r="16" spans="1:10" ht="16.5" customHeight="1">
      <c r="A16" s="79">
        <v>9</v>
      </c>
      <c r="B16" s="77">
        <v>210</v>
      </c>
      <c r="C16" s="57" t="s">
        <v>61</v>
      </c>
      <c r="D16" s="58">
        <v>39909</v>
      </c>
      <c r="E16" s="57" t="s">
        <v>62</v>
      </c>
      <c r="F16" s="57" t="s">
        <v>36</v>
      </c>
      <c r="G16" s="57" t="s">
        <v>64</v>
      </c>
      <c r="H16" s="59">
        <v>1.1689814814814816E-3</v>
      </c>
      <c r="I16" s="151" t="s">
        <v>63</v>
      </c>
      <c r="J16" s="144" t="s">
        <v>261</v>
      </c>
    </row>
    <row r="17" spans="1:10" ht="16.5" customHeight="1">
      <c r="A17" s="79">
        <v>10</v>
      </c>
      <c r="B17" s="76">
        <v>42</v>
      </c>
      <c r="C17" s="57" t="s">
        <v>65</v>
      </c>
      <c r="D17" s="58">
        <v>40137</v>
      </c>
      <c r="E17" s="57" t="s">
        <v>66</v>
      </c>
      <c r="F17" s="57" t="s">
        <v>67</v>
      </c>
      <c r="G17" s="57" t="s">
        <v>68</v>
      </c>
      <c r="H17" s="59">
        <v>1.1805555555555556E-3</v>
      </c>
      <c r="I17" s="151">
        <v>10</v>
      </c>
      <c r="J17" s="144" t="s">
        <v>261</v>
      </c>
    </row>
    <row r="18" spans="1:10" ht="16.5" customHeight="1">
      <c r="A18" s="79">
        <v>11</v>
      </c>
      <c r="B18" s="81">
        <v>159</v>
      </c>
      <c r="C18" s="57" t="s">
        <v>69</v>
      </c>
      <c r="D18" s="58">
        <v>39909</v>
      </c>
      <c r="E18" s="80" t="s">
        <v>48</v>
      </c>
      <c r="F18" s="57" t="s">
        <v>49</v>
      </c>
      <c r="G18" s="57" t="s">
        <v>70</v>
      </c>
      <c r="H18" s="59">
        <v>1.1805555555555556E-3</v>
      </c>
      <c r="I18" s="151">
        <v>9</v>
      </c>
      <c r="J18" s="144" t="s">
        <v>261</v>
      </c>
    </row>
    <row r="19" spans="1:10" ht="16.5" customHeight="1">
      <c r="A19" s="79">
        <v>12</v>
      </c>
      <c r="B19" s="81">
        <v>26</v>
      </c>
      <c r="C19" s="57" t="s">
        <v>71</v>
      </c>
      <c r="D19" s="58">
        <v>40077</v>
      </c>
      <c r="E19" s="57" t="s">
        <v>72</v>
      </c>
      <c r="F19" s="57" t="s">
        <v>73</v>
      </c>
      <c r="G19" s="57" t="s">
        <v>74</v>
      </c>
      <c r="H19" s="59">
        <v>1.2152777777777778E-3</v>
      </c>
      <c r="I19" s="154" t="s">
        <v>63</v>
      </c>
      <c r="J19" s="144" t="s">
        <v>261</v>
      </c>
    </row>
    <row r="20" spans="1:10" ht="16.5" customHeight="1">
      <c r="A20" s="79">
        <v>13</v>
      </c>
      <c r="B20" s="77">
        <v>169</v>
      </c>
      <c r="C20" s="57" t="s">
        <v>75</v>
      </c>
      <c r="D20" s="58">
        <v>40043</v>
      </c>
      <c r="E20" s="57" t="s">
        <v>76</v>
      </c>
      <c r="F20" s="57" t="s">
        <v>49</v>
      </c>
      <c r="G20" s="57" t="s">
        <v>77</v>
      </c>
      <c r="H20" s="59">
        <v>1.2152777777777778E-3</v>
      </c>
      <c r="I20" s="151" t="s">
        <v>63</v>
      </c>
      <c r="J20" s="144" t="s">
        <v>261</v>
      </c>
    </row>
    <row r="21" spans="1:10" ht="16.5" customHeight="1">
      <c r="A21" s="79">
        <v>14</v>
      </c>
      <c r="B21" s="76">
        <v>179</v>
      </c>
      <c r="C21" s="57" t="s">
        <v>78</v>
      </c>
      <c r="D21" s="58">
        <v>40166</v>
      </c>
      <c r="E21" s="57" t="s">
        <v>79</v>
      </c>
      <c r="F21" s="57" t="s">
        <v>80</v>
      </c>
      <c r="G21" s="57" t="s">
        <v>81</v>
      </c>
      <c r="H21" s="59">
        <v>1.2268518518518518E-3</v>
      </c>
      <c r="I21" s="151">
        <v>8</v>
      </c>
      <c r="J21" s="144" t="s">
        <v>264</v>
      </c>
    </row>
    <row r="22" spans="1:10" ht="16.5" customHeight="1">
      <c r="A22" s="79">
        <v>15</v>
      </c>
      <c r="B22" s="77">
        <v>138</v>
      </c>
      <c r="C22" s="57" t="s">
        <v>82</v>
      </c>
      <c r="D22" s="58">
        <v>40419</v>
      </c>
      <c r="E22" s="82" t="s">
        <v>83</v>
      </c>
      <c r="F22" s="57" t="s">
        <v>84</v>
      </c>
      <c r="G22" s="57" t="s">
        <v>85</v>
      </c>
      <c r="H22" s="59">
        <v>1.238425925925926E-3</v>
      </c>
      <c r="I22" s="154" t="s">
        <v>63</v>
      </c>
      <c r="J22" s="144" t="s">
        <v>264</v>
      </c>
    </row>
    <row r="23" spans="1:10" ht="16.5" customHeight="1">
      <c r="A23" s="79">
        <v>16</v>
      </c>
      <c r="B23" s="77">
        <v>140</v>
      </c>
      <c r="C23" s="57" t="s">
        <v>86</v>
      </c>
      <c r="D23" s="58">
        <v>40621</v>
      </c>
      <c r="E23" s="57" t="s">
        <v>87</v>
      </c>
      <c r="F23" s="57" t="s">
        <v>84</v>
      </c>
      <c r="G23" s="57" t="s">
        <v>85</v>
      </c>
      <c r="H23" s="59">
        <v>1.25E-3</v>
      </c>
      <c r="I23" s="151">
        <v>7</v>
      </c>
      <c r="J23" s="144" t="s">
        <v>264</v>
      </c>
    </row>
    <row r="24" spans="1:10" ht="16.5" customHeight="1">
      <c r="A24" s="79">
        <v>17</v>
      </c>
      <c r="B24" s="77">
        <v>51</v>
      </c>
      <c r="C24" s="57" t="s">
        <v>88</v>
      </c>
      <c r="D24" s="58">
        <v>40827</v>
      </c>
      <c r="E24" s="57" t="s">
        <v>52</v>
      </c>
      <c r="F24" s="57" t="s">
        <v>53</v>
      </c>
      <c r="G24" s="57" t="s">
        <v>54</v>
      </c>
      <c r="H24" s="59">
        <v>1.261574074074074E-3</v>
      </c>
      <c r="I24" s="151">
        <v>6</v>
      </c>
      <c r="J24" s="144" t="s">
        <v>264</v>
      </c>
    </row>
    <row r="25" spans="1:10" ht="16.5" customHeight="1">
      <c r="A25" s="79">
        <v>18</v>
      </c>
      <c r="B25" s="76">
        <v>168</v>
      </c>
      <c r="C25" s="57" t="s">
        <v>89</v>
      </c>
      <c r="D25" s="58">
        <v>40141</v>
      </c>
      <c r="E25" s="57" t="s">
        <v>76</v>
      </c>
      <c r="F25" s="57" t="s">
        <v>49</v>
      </c>
      <c r="G25" s="57" t="s">
        <v>77</v>
      </c>
      <c r="H25" s="59">
        <v>1.261574074074074E-3</v>
      </c>
      <c r="I25" s="151" t="s">
        <v>63</v>
      </c>
      <c r="J25" s="144" t="s">
        <v>264</v>
      </c>
    </row>
    <row r="26" spans="1:10" ht="16.5" customHeight="1">
      <c r="A26" s="79">
        <v>19</v>
      </c>
      <c r="B26" s="83">
        <v>57</v>
      </c>
      <c r="C26" s="57" t="s">
        <v>90</v>
      </c>
      <c r="D26" s="58">
        <v>39987</v>
      </c>
      <c r="E26" s="57" t="s">
        <v>91</v>
      </c>
      <c r="F26" s="57" t="s">
        <v>92</v>
      </c>
      <c r="G26" s="57" t="s">
        <v>93</v>
      </c>
      <c r="H26" s="59">
        <v>1.261574074074074E-3</v>
      </c>
      <c r="I26" s="151">
        <v>5</v>
      </c>
      <c r="J26" s="144" t="s">
        <v>264</v>
      </c>
    </row>
    <row r="27" spans="1:10" ht="16.5" customHeight="1">
      <c r="A27" s="79">
        <v>20</v>
      </c>
      <c r="B27" s="84">
        <v>134</v>
      </c>
      <c r="C27" s="57" t="s">
        <v>94</v>
      </c>
      <c r="D27" s="58">
        <v>39994</v>
      </c>
      <c r="E27" s="57" t="s">
        <v>87</v>
      </c>
      <c r="F27" s="57" t="s">
        <v>84</v>
      </c>
      <c r="G27" s="57" t="s">
        <v>95</v>
      </c>
      <c r="H27" s="59">
        <v>1.261574074074074E-3</v>
      </c>
      <c r="I27" s="151">
        <v>4</v>
      </c>
      <c r="J27" s="144" t="s">
        <v>264</v>
      </c>
    </row>
    <row r="28" spans="1:10" ht="16.5" customHeight="1">
      <c r="A28" s="79">
        <v>21</v>
      </c>
      <c r="B28" s="84">
        <v>59</v>
      </c>
      <c r="C28" s="57" t="s">
        <v>96</v>
      </c>
      <c r="D28" s="58">
        <v>40440</v>
      </c>
      <c r="E28" s="57" t="s">
        <v>91</v>
      </c>
      <c r="F28" s="57" t="s">
        <v>92</v>
      </c>
      <c r="G28" s="57" t="s">
        <v>93</v>
      </c>
      <c r="H28" s="59">
        <v>1.2731481481481483E-3</v>
      </c>
      <c r="I28" s="151">
        <v>3</v>
      </c>
      <c r="J28" s="144" t="s">
        <v>264</v>
      </c>
    </row>
    <row r="29" spans="1:10" ht="16.5" customHeight="1">
      <c r="A29" s="79">
        <v>22</v>
      </c>
      <c r="B29" s="85">
        <v>177</v>
      </c>
      <c r="C29" s="57" t="s">
        <v>97</v>
      </c>
      <c r="D29" s="58">
        <v>40879</v>
      </c>
      <c r="E29" s="57" t="s">
        <v>79</v>
      </c>
      <c r="F29" s="57" t="s">
        <v>80</v>
      </c>
      <c r="G29" s="57" t="s">
        <v>98</v>
      </c>
      <c r="H29" s="59">
        <v>1.2847222222222223E-3</v>
      </c>
      <c r="I29" s="151">
        <v>2</v>
      </c>
      <c r="J29" s="144" t="s">
        <v>264</v>
      </c>
    </row>
    <row r="30" spans="1:10" ht="16.5" customHeight="1">
      <c r="A30" s="79">
        <v>23</v>
      </c>
      <c r="B30" s="62">
        <v>81</v>
      </c>
      <c r="C30" s="57" t="s">
        <v>99</v>
      </c>
      <c r="D30" s="58">
        <v>40316</v>
      </c>
      <c r="E30" s="57" t="s">
        <v>100</v>
      </c>
      <c r="F30" s="57" t="s">
        <v>42</v>
      </c>
      <c r="G30" s="57" t="s">
        <v>101</v>
      </c>
      <c r="H30" s="59">
        <v>1.2847222222222223E-3</v>
      </c>
      <c r="I30" s="154" t="s">
        <v>63</v>
      </c>
      <c r="J30" s="144" t="s">
        <v>264</v>
      </c>
    </row>
    <row r="31" spans="1:10" ht="16.5" customHeight="1">
      <c r="A31" s="79">
        <v>24</v>
      </c>
      <c r="B31" s="85">
        <v>139</v>
      </c>
      <c r="C31" s="57" t="s">
        <v>102</v>
      </c>
      <c r="D31" s="58">
        <v>40987</v>
      </c>
      <c r="E31" s="57" t="s">
        <v>87</v>
      </c>
      <c r="F31" s="57" t="s">
        <v>84</v>
      </c>
      <c r="G31" s="57" t="s">
        <v>85</v>
      </c>
      <c r="H31" s="59">
        <v>1.2962962962962963E-3</v>
      </c>
      <c r="I31" s="151">
        <v>1</v>
      </c>
      <c r="J31" s="144" t="s">
        <v>264</v>
      </c>
    </row>
    <row r="32" spans="1:10" ht="16.5" customHeight="1">
      <c r="A32" s="79">
        <v>25</v>
      </c>
      <c r="B32" s="63">
        <v>105</v>
      </c>
      <c r="C32" s="57" t="s">
        <v>103</v>
      </c>
      <c r="D32" s="58">
        <v>39960</v>
      </c>
      <c r="E32" s="57" t="s">
        <v>104</v>
      </c>
      <c r="F32" s="57" t="s">
        <v>105</v>
      </c>
      <c r="G32" s="57" t="s">
        <v>106</v>
      </c>
      <c r="H32" s="59">
        <v>1.2962962962962963E-3</v>
      </c>
      <c r="I32" s="154" t="s">
        <v>63</v>
      </c>
      <c r="J32" s="144" t="s">
        <v>264</v>
      </c>
    </row>
    <row r="33" spans="1:10" ht="16.5" customHeight="1">
      <c r="A33" s="79">
        <v>26</v>
      </c>
      <c r="B33" s="84">
        <v>104</v>
      </c>
      <c r="C33" s="57" t="s">
        <v>107</v>
      </c>
      <c r="D33" s="58">
        <v>40244</v>
      </c>
      <c r="E33" s="57" t="s">
        <v>108</v>
      </c>
      <c r="F33" s="57" t="s">
        <v>105</v>
      </c>
      <c r="G33" s="57" t="s">
        <v>106</v>
      </c>
      <c r="H33" s="59">
        <v>1.2962962962962963E-3</v>
      </c>
      <c r="I33" s="151"/>
      <c r="J33" s="144" t="s">
        <v>264</v>
      </c>
    </row>
    <row r="34" spans="1:10" ht="16.5" customHeight="1">
      <c r="A34" s="79">
        <v>27</v>
      </c>
      <c r="B34" s="63">
        <v>222</v>
      </c>
      <c r="C34" s="57" t="s">
        <v>109</v>
      </c>
      <c r="D34" s="58">
        <v>39969</v>
      </c>
      <c r="E34" s="57" t="s">
        <v>62</v>
      </c>
      <c r="F34" s="57" t="s">
        <v>36</v>
      </c>
      <c r="G34" s="57" t="s">
        <v>110</v>
      </c>
      <c r="H34" s="59">
        <v>1.3310185185185185E-3</v>
      </c>
      <c r="I34" s="154" t="s">
        <v>63</v>
      </c>
      <c r="J34" s="144" t="s">
        <v>266</v>
      </c>
    </row>
    <row r="35" spans="1:10" ht="16.5" customHeight="1">
      <c r="A35" s="79">
        <v>28</v>
      </c>
      <c r="B35" s="85">
        <v>91</v>
      </c>
      <c r="C35" s="57" t="s">
        <v>111</v>
      </c>
      <c r="D35" s="58">
        <v>39852</v>
      </c>
      <c r="E35" s="57" t="s">
        <v>112</v>
      </c>
      <c r="F35" s="57" t="s">
        <v>113</v>
      </c>
      <c r="G35" s="57" t="s">
        <v>114</v>
      </c>
      <c r="H35" s="59">
        <v>1.3310185185185185E-3</v>
      </c>
      <c r="I35" s="154" t="s">
        <v>63</v>
      </c>
      <c r="J35" s="144" t="s">
        <v>266</v>
      </c>
    </row>
    <row r="36" spans="1:10" ht="16.5" customHeight="1">
      <c r="A36" s="79">
        <v>29</v>
      </c>
      <c r="B36" s="85">
        <v>121</v>
      </c>
      <c r="C36" s="57" t="s">
        <v>116</v>
      </c>
      <c r="D36" s="58">
        <v>40801</v>
      </c>
      <c r="E36" s="57" t="s">
        <v>117</v>
      </c>
      <c r="F36" s="57"/>
      <c r="G36" s="57" t="s">
        <v>118</v>
      </c>
      <c r="H36" s="59">
        <v>1.3425925925925925E-3</v>
      </c>
      <c r="I36" s="151"/>
      <c r="J36" s="144" t="s">
        <v>266</v>
      </c>
    </row>
    <row r="37" spans="1:10" ht="16.5" customHeight="1">
      <c r="A37" s="79">
        <v>30</v>
      </c>
      <c r="B37" s="62">
        <v>224</v>
      </c>
      <c r="C37" s="57" t="s">
        <v>119</v>
      </c>
      <c r="D37" s="58">
        <v>39872</v>
      </c>
      <c r="E37" s="57" t="s">
        <v>62</v>
      </c>
      <c r="F37" s="57" t="s">
        <v>36</v>
      </c>
      <c r="G37" s="57" t="s">
        <v>46</v>
      </c>
      <c r="H37" s="59">
        <v>1.3425925925925925E-3</v>
      </c>
      <c r="I37" s="155" t="s">
        <v>63</v>
      </c>
      <c r="J37" s="144" t="s">
        <v>266</v>
      </c>
    </row>
    <row r="38" spans="1:10" ht="16.5" customHeight="1">
      <c r="A38" s="79">
        <v>31</v>
      </c>
      <c r="B38" s="85">
        <v>198</v>
      </c>
      <c r="C38" s="57" t="s">
        <v>120</v>
      </c>
      <c r="D38" s="58">
        <v>40496</v>
      </c>
      <c r="E38" s="57" t="s">
        <v>62</v>
      </c>
      <c r="F38" s="57" t="s">
        <v>36</v>
      </c>
      <c r="G38" s="57" t="s">
        <v>121</v>
      </c>
      <c r="H38" s="59">
        <v>1.3541666666666667E-3</v>
      </c>
      <c r="I38" s="154" t="s">
        <v>63</v>
      </c>
      <c r="J38" s="144" t="s">
        <v>266</v>
      </c>
    </row>
    <row r="39" spans="1:10" ht="16.5" customHeight="1">
      <c r="A39" s="79">
        <v>32</v>
      </c>
      <c r="B39" s="85">
        <v>34</v>
      </c>
      <c r="C39" s="57" t="s">
        <v>123</v>
      </c>
      <c r="D39" s="58">
        <v>39992</v>
      </c>
      <c r="E39" s="57" t="s">
        <v>58</v>
      </c>
      <c r="F39" s="57" t="s">
        <v>59</v>
      </c>
      <c r="G39" s="57" t="s">
        <v>60</v>
      </c>
      <c r="H39" s="59">
        <v>1.3541666666666667E-3</v>
      </c>
      <c r="I39" s="151"/>
      <c r="J39" s="144" t="s">
        <v>266</v>
      </c>
    </row>
    <row r="40" spans="1:10" ht="16.5" customHeight="1">
      <c r="A40" s="79">
        <v>33</v>
      </c>
      <c r="B40" s="84">
        <v>240</v>
      </c>
      <c r="C40" s="57" t="s">
        <v>124</v>
      </c>
      <c r="D40" s="58">
        <v>40704</v>
      </c>
      <c r="E40" s="57" t="s">
        <v>62</v>
      </c>
      <c r="F40" s="57"/>
      <c r="G40" s="57" t="s">
        <v>125</v>
      </c>
      <c r="H40" s="59">
        <v>1.3657407407407407E-3</v>
      </c>
      <c r="I40" s="154" t="s">
        <v>63</v>
      </c>
      <c r="J40" s="144" t="s">
        <v>266</v>
      </c>
    </row>
    <row r="41" spans="1:10" ht="16.5" customHeight="1">
      <c r="A41" s="79">
        <v>34</v>
      </c>
      <c r="B41" s="85">
        <v>119</v>
      </c>
      <c r="C41" s="57" t="s">
        <v>126</v>
      </c>
      <c r="D41" s="58">
        <v>41101</v>
      </c>
      <c r="E41" s="57" t="s">
        <v>104</v>
      </c>
      <c r="F41" s="57" t="s">
        <v>105</v>
      </c>
      <c r="G41" s="57" t="s">
        <v>106</v>
      </c>
      <c r="H41" s="59">
        <v>1.3657407407407407E-3</v>
      </c>
      <c r="I41" s="154" t="s">
        <v>63</v>
      </c>
      <c r="J41" s="144" t="s">
        <v>266</v>
      </c>
    </row>
    <row r="42" spans="1:10" ht="16.5" customHeight="1">
      <c r="A42" s="79">
        <v>35</v>
      </c>
      <c r="B42" s="81">
        <v>53</v>
      </c>
      <c r="C42" s="57" t="s">
        <v>127</v>
      </c>
      <c r="D42" s="58">
        <v>40190</v>
      </c>
      <c r="E42" s="57" t="s">
        <v>52</v>
      </c>
      <c r="F42" s="57" t="s">
        <v>53</v>
      </c>
      <c r="G42" s="57" t="s">
        <v>54</v>
      </c>
      <c r="H42" s="59">
        <v>1.3657407407407407E-3</v>
      </c>
      <c r="I42" s="151"/>
      <c r="J42" s="144" t="s">
        <v>266</v>
      </c>
    </row>
    <row r="43" spans="1:10" ht="16.5" customHeight="1">
      <c r="A43" s="79">
        <v>36</v>
      </c>
      <c r="B43" s="77">
        <v>204</v>
      </c>
      <c r="C43" s="57" t="s">
        <v>129</v>
      </c>
      <c r="D43" s="58">
        <v>40550</v>
      </c>
      <c r="E43" s="57" t="s">
        <v>62</v>
      </c>
      <c r="F43" s="57" t="s">
        <v>36</v>
      </c>
      <c r="G43" s="57" t="s">
        <v>121</v>
      </c>
      <c r="H43" s="59">
        <v>1.3773148148148147E-3</v>
      </c>
      <c r="I43" s="154" t="s">
        <v>63</v>
      </c>
      <c r="J43" s="144" t="s">
        <v>266</v>
      </c>
    </row>
    <row r="44" spans="1:10" ht="16.5" customHeight="1">
      <c r="A44" s="79">
        <v>37</v>
      </c>
      <c r="B44" s="77">
        <v>93</v>
      </c>
      <c r="C44" s="57" t="s">
        <v>130</v>
      </c>
      <c r="D44" s="58">
        <v>40835</v>
      </c>
      <c r="E44" s="82" t="s">
        <v>131</v>
      </c>
      <c r="F44" s="57" t="s">
        <v>113</v>
      </c>
      <c r="G44" s="57" t="s">
        <v>114</v>
      </c>
      <c r="H44" s="59">
        <v>1.3888888888888889E-3</v>
      </c>
      <c r="I44" s="151"/>
      <c r="J44" s="144" t="s">
        <v>266</v>
      </c>
    </row>
    <row r="45" spans="1:10" ht="16.5" customHeight="1">
      <c r="A45" s="79">
        <v>38</v>
      </c>
      <c r="B45" s="81">
        <v>226</v>
      </c>
      <c r="C45" s="57" t="s">
        <v>132</v>
      </c>
      <c r="D45" s="58">
        <v>40139</v>
      </c>
      <c r="E45" s="57" t="s">
        <v>62</v>
      </c>
      <c r="F45" s="57" t="s">
        <v>36</v>
      </c>
      <c r="G45" s="57" t="s">
        <v>133</v>
      </c>
      <c r="H45" s="59">
        <v>1.3888888888888889E-3</v>
      </c>
      <c r="I45" s="154" t="s">
        <v>63</v>
      </c>
      <c r="J45" s="144" t="s">
        <v>266</v>
      </c>
    </row>
    <row r="46" spans="1:10" ht="16.5" customHeight="1">
      <c r="A46" s="79">
        <v>39</v>
      </c>
      <c r="B46" s="77">
        <v>202</v>
      </c>
      <c r="C46" s="57" t="s">
        <v>135</v>
      </c>
      <c r="D46" s="58">
        <v>39979</v>
      </c>
      <c r="E46" s="57" t="s">
        <v>62</v>
      </c>
      <c r="F46" s="57" t="s">
        <v>36</v>
      </c>
      <c r="G46" s="57" t="s">
        <v>121</v>
      </c>
      <c r="H46" s="59">
        <v>1.3888888888888889E-3</v>
      </c>
      <c r="I46" s="154" t="s">
        <v>63</v>
      </c>
      <c r="J46" s="144" t="s">
        <v>266</v>
      </c>
    </row>
    <row r="47" spans="1:10" ht="16.5" customHeight="1">
      <c r="A47" s="79">
        <v>40</v>
      </c>
      <c r="B47" s="76">
        <v>228</v>
      </c>
      <c r="C47" s="57" t="s">
        <v>136</v>
      </c>
      <c r="D47" s="58">
        <v>40179</v>
      </c>
      <c r="E47" s="57" t="s">
        <v>62</v>
      </c>
      <c r="F47" s="57" t="s">
        <v>137</v>
      </c>
      <c r="G47" s="57" t="s">
        <v>138</v>
      </c>
      <c r="H47" s="59">
        <v>1.4004629629629629E-3</v>
      </c>
      <c r="I47" s="156" t="s">
        <v>63</v>
      </c>
      <c r="J47" s="143"/>
    </row>
    <row r="48" spans="1:10" ht="16.5" customHeight="1">
      <c r="A48" s="79">
        <v>41</v>
      </c>
      <c r="B48" s="77">
        <v>144</v>
      </c>
      <c r="C48" s="57" t="s">
        <v>139</v>
      </c>
      <c r="D48" s="58">
        <v>41194</v>
      </c>
      <c r="E48" s="57" t="s">
        <v>83</v>
      </c>
      <c r="F48" s="57" t="s">
        <v>84</v>
      </c>
      <c r="G48" s="57" t="s">
        <v>95</v>
      </c>
      <c r="H48" s="59">
        <v>1.4236111111111112E-3</v>
      </c>
      <c r="I48" s="156" t="s">
        <v>63</v>
      </c>
      <c r="J48" s="60"/>
    </row>
    <row r="49" spans="1:10" ht="16.5" customHeight="1">
      <c r="A49" s="79">
        <v>42</v>
      </c>
      <c r="B49" s="77">
        <v>56</v>
      </c>
      <c r="C49" s="57" t="s">
        <v>140</v>
      </c>
      <c r="D49" s="58">
        <v>40674</v>
      </c>
      <c r="E49" s="57" t="s">
        <v>52</v>
      </c>
      <c r="F49" s="57" t="s">
        <v>53</v>
      </c>
      <c r="G49" s="57" t="s">
        <v>54</v>
      </c>
      <c r="H49" s="59">
        <v>1.4351851851851852E-3</v>
      </c>
      <c r="I49" s="60"/>
      <c r="J49" s="60"/>
    </row>
    <row r="50" spans="1:10" ht="16.5" customHeight="1">
      <c r="A50" s="79">
        <v>43</v>
      </c>
      <c r="B50" s="77">
        <v>66</v>
      </c>
      <c r="C50" s="57" t="s">
        <v>141</v>
      </c>
      <c r="D50" s="58">
        <v>40680</v>
      </c>
      <c r="E50" s="57" t="s">
        <v>91</v>
      </c>
      <c r="F50" s="57" t="s">
        <v>92</v>
      </c>
      <c r="G50" s="57" t="s">
        <v>93</v>
      </c>
      <c r="H50" s="59">
        <v>1.4351851851851852E-3</v>
      </c>
      <c r="I50" s="60"/>
      <c r="J50" s="60"/>
    </row>
    <row r="51" spans="1:10" ht="16.5" customHeight="1">
      <c r="A51" s="79">
        <v>44</v>
      </c>
      <c r="B51" s="77">
        <v>167</v>
      </c>
      <c r="C51" s="57" t="s">
        <v>142</v>
      </c>
      <c r="D51" s="58">
        <v>40771</v>
      </c>
      <c r="E51" s="57" t="s">
        <v>76</v>
      </c>
      <c r="F51" s="57" t="s">
        <v>49</v>
      </c>
      <c r="G51" s="57" t="s">
        <v>77</v>
      </c>
      <c r="H51" s="59">
        <v>1.4467592592592592E-3</v>
      </c>
      <c r="I51" s="156" t="s">
        <v>63</v>
      </c>
      <c r="J51" s="60"/>
    </row>
    <row r="52" spans="1:10" ht="16.5" customHeight="1">
      <c r="A52" s="79">
        <v>45</v>
      </c>
      <c r="B52" s="81">
        <v>146</v>
      </c>
      <c r="C52" s="57" t="s">
        <v>143</v>
      </c>
      <c r="D52" s="58">
        <v>40281</v>
      </c>
      <c r="E52" s="57" t="s">
        <v>87</v>
      </c>
      <c r="F52" s="57" t="s">
        <v>84</v>
      </c>
      <c r="G52" s="57" t="s">
        <v>144</v>
      </c>
      <c r="H52" s="59">
        <v>1.4467592592592592E-3</v>
      </c>
      <c r="I52" s="60"/>
      <c r="J52" s="60"/>
    </row>
    <row r="53" spans="1:10" ht="16.5" customHeight="1">
      <c r="A53" s="79">
        <v>46</v>
      </c>
      <c r="B53" s="77">
        <v>147</v>
      </c>
      <c r="C53" s="57" t="s">
        <v>145</v>
      </c>
      <c r="D53" s="58">
        <v>40409</v>
      </c>
      <c r="E53" s="57" t="s">
        <v>83</v>
      </c>
      <c r="F53" s="57" t="s">
        <v>84</v>
      </c>
      <c r="G53" s="57" t="s">
        <v>144</v>
      </c>
      <c r="H53" s="59">
        <v>1.4583333333333334E-3</v>
      </c>
      <c r="I53" s="156" t="s">
        <v>63</v>
      </c>
      <c r="J53" s="60"/>
    </row>
    <row r="54" spans="1:10" ht="16.5" customHeight="1">
      <c r="A54" s="79">
        <v>47</v>
      </c>
      <c r="B54" s="86">
        <v>259</v>
      </c>
      <c r="C54" s="57" t="s">
        <v>146</v>
      </c>
      <c r="D54" s="58">
        <v>39814</v>
      </c>
      <c r="E54" s="57" t="s">
        <v>147</v>
      </c>
      <c r="F54" s="57" t="s">
        <v>148</v>
      </c>
      <c r="G54" s="57" t="s">
        <v>149</v>
      </c>
      <c r="H54" s="59">
        <v>1.4583333333333334E-3</v>
      </c>
      <c r="I54" s="60"/>
      <c r="J54" s="60"/>
    </row>
    <row r="55" spans="1:10" ht="16.5" customHeight="1">
      <c r="A55" s="79">
        <v>48</v>
      </c>
      <c r="B55" s="76">
        <v>89</v>
      </c>
      <c r="C55" s="57" t="s">
        <v>150</v>
      </c>
      <c r="D55" s="58">
        <v>40325</v>
      </c>
      <c r="E55" s="57" t="s">
        <v>112</v>
      </c>
      <c r="F55" s="57" t="s">
        <v>113</v>
      </c>
      <c r="G55" s="57" t="s">
        <v>114</v>
      </c>
      <c r="H55" s="59">
        <v>1.5162037037037036E-3</v>
      </c>
      <c r="I55" s="156" t="s">
        <v>63</v>
      </c>
      <c r="J55" s="60"/>
    </row>
    <row r="56" spans="1:10" ht="16.5" customHeight="1">
      <c r="A56" s="79">
        <v>49</v>
      </c>
      <c r="B56" s="77">
        <v>86</v>
      </c>
      <c r="C56" s="57" t="s">
        <v>151</v>
      </c>
      <c r="D56" s="58">
        <v>40444</v>
      </c>
      <c r="E56" s="57" t="s">
        <v>112</v>
      </c>
      <c r="F56" s="57" t="s">
        <v>113</v>
      </c>
      <c r="G56" s="57" t="s">
        <v>114</v>
      </c>
      <c r="H56" s="59">
        <v>1.5393518518518519E-3</v>
      </c>
      <c r="I56" s="156" t="s">
        <v>63</v>
      </c>
      <c r="J56" s="60"/>
    </row>
    <row r="57" spans="1:10" ht="16.5" customHeight="1">
      <c r="A57" s="79">
        <v>50</v>
      </c>
      <c r="B57" s="77">
        <v>92</v>
      </c>
      <c r="C57" s="57" t="s">
        <v>152</v>
      </c>
      <c r="D57" s="58">
        <v>39938</v>
      </c>
      <c r="E57" s="57" t="s">
        <v>131</v>
      </c>
      <c r="F57" s="57" t="s">
        <v>113</v>
      </c>
      <c r="G57" s="57" t="s">
        <v>114</v>
      </c>
      <c r="H57" s="59">
        <v>1.7013888888888888E-3</v>
      </c>
      <c r="I57" s="60"/>
      <c r="J57" s="60"/>
    </row>
    <row r="58" spans="1:10" ht="16.5" customHeight="1">
      <c r="A58" s="79">
        <v>51</v>
      </c>
      <c r="B58" s="76">
        <v>269</v>
      </c>
      <c r="C58" s="57" t="s">
        <v>153</v>
      </c>
      <c r="D58" s="58">
        <v>40075</v>
      </c>
      <c r="E58" s="57" t="s">
        <v>147</v>
      </c>
      <c r="F58" s="57" t="s">
        <v>148</v>
      </c>
      <c r="G58" s="57" t="s">
        <v>154</v>
      </c>
      <c r="H58" s="59">
        <v>1.8171296296296297E-3</v>
      </c>
      <c r="I58" s="60"/>
      <c r="J58" s="60"/>
    </row>
    <row r="59" spans="1:10" ht="16.5" customHeight="1">
      <c r="A59" s="66"/>
      <c r="B59" s="87"/>
      <c r="C59" s="26"/>
      <c r="D59" s="70"/>
      <c r="E59" s="26"/>
      <c r="F59" s="26"/>
      <c r="G59" s="26"/>
      <c r="H59" s="71"/>
      <c r="I59" s="72"/>
      <c r="J59" s="72"/>
    </row>
    <row r="60" spans="1:10" ht="16.5" customHeight="1">
      <c r="A60" s="66"/>
      <c r="B60" s="87"/>
      <c r="C60" s="26"/>
      <c r="D60" s="70"/>
      <c r="E60" s="26"/>
      <c r="F60" s="26"/>
      <c r="G60" s="26"/>
      <c r="H60" s="71"/>
      <c r="I60" s="72"/>
      <c r="J60" s="72"/>
    </row>
    <row r="61" spans="1:10" ht="16.5" customHeight="1">
      <c r="A61" s="66"/>
      <c r="B61" s="87"/>
      <c r="C61" s="26"/>
      <c r="D61" s="70"/>
      <c r="E61" s="26"/>
      <c r="F61" s="26"/>
      <c r="G61" s="26"/>
      <c r="H61" s="71"/>
      <c r="I61" s="72"/>
      <c r="J61" s="72"/>
    </row>
    <row r="62" spans="1:10" ht="16.5" customHeight="1">
      <c r="A62" s="66"/>
      <c r="B62" s="87"/>
      <c r="C62" s="26"/>
      <c r="D62" s="70"/>
      <c r="E62" s="26"/>
      <c r="F62" s="26"/>
      <c r="G62" s="26"/>
      <c r="H62" s="71"/>
      <c r="I62" s="72"/>
      <c r="J62" s="72"/>
    </row>
    <row r="63" spans="1:10" ht="16.5" customHeight="1">
      <c r="A63" s="66"/>
      <c r="B63" s="87"/>
      <c r="C63" s="26"/>
      <c r="D63" s="70"/>
      <c r="E63" s="26"/>
      <c r="F63" s="26"/>
      <c r="G63" s="26"/>
      <c r="H63" s="71"/>
      <c r="I63" s="72"/>
      <c r="J63" s="72"/>
    </row>
    <row r="64" spans="1:10" ht="16.5" customHeight="1">
      <c r="A64" s="66"/>
      <c r="B64" s="87"/>
      <c r="C64" s="26"/>
      <c r="D64" s="70"/>
      <c r="E64" s="26"/>
      <c r="F64" s="26"/>
      <c r="G64" s="26"/>
      <c r="H64" s="71"/>
      <c r="I64" s="72"/>
      <c r="J64" s="72"/>
    </row>
    <row r="65" spans="1:10" ht="16.5" customHeight="1">
      <c r="A65" s="66"/>
      <c r="B65" s="87"/>
      <c r="C65" s="26"/>
      <c r="D65" s="70"/>
      <c r="E65" s="26"/>
      <c r="F65" s="26"/>
      <c r="G65" s="26"/>
      <c r="H65" s="71"/>
      <c r="I65" s="72"/>
      <c r="J65" s="72"/>
    </row>
    <row r="66" spans="1:10" ht="16.5" customHeight="1">
      <c r="A66" s="66"/>
      <c r="B66" s="87"/>
      <c r="C66" s="26"/>
      <c r="D66" s="70"/>
      <c r="E66" s="26"/>
      <c r="F66" s="26"/>
      <c r="G66" s="26"/>
      <c r="H66" s="71"/>
      <c r="I66" s="72"/>
      <c r="J66" s="72"/>
    </row>
    <row r="67" spans="1:10" ht="16.5" customHeight="1">
      <c r="A67" s="66"/>
      <c r="B67" s="87"/>
      <c r="C67" s="26"/>
      <c r="D67" s="70"/>
      <c r="E67" s="26"/>
      <c r="F67" s="26"/>
      <c r="G67" s="26"/>
      <c r="H67" s="71"/>
      <c r="I67" s="72"/>
      <c r="J67" s="72"/>
    </row>
    <row r="68" spans="1:10" ht="16.5" customHeight="1">
      <c r="A68" s="66"/>
      <c r="B68" s="87"/>
      <c r="C68" s="26"/>
      <c r="D68" s="70"/>
      <c r="E68" s="26"/>
      <c r="F68" s="26"/>
      <c r="G68" s="26"/>
      <c r="H68" s="71"/>
      <c r="I68" s="72"/>
      <c r="J68" s="72"/>
    </row>
    <row r="69" spans="1:10" ht="16.5" customHeight="1">
      <c r="A69" s="66"/>
      <c r="B69" s="87"/>
      <c r="C69" s="26"/>
      <c r="D69" s="70"/>
      <c r="E69" s="26"/>
      <c r="F69" s="26"/>
      <c r="G69" s="26"/>
      <c r="H69" s="71"/>
      <c r="I69" s="72"/>
      <c r="J69" s="72"/>
    </row>
    <row r="70" spans="1:10" ht="16.5" customHeight="1">
      <c r="A70" s="66"/>
      <c r="B70" s="87"/>
      <c r="C70" s="26"/>
      <c r="D70" s="70"/>
      <c r="E70" s="26"/>
      <c r="F70" s="26"/>
      <c r="G70" s="26"/>
      <c r="H70" s="71"/>
      <c r="I70" s="72"/>
      <c r="J70" s="72"/>
    </row>
    <row r="71" spans="1:10" ht="16.5" customHeight="1">
      <c r="A71" s="66"/>
      <c r="B71" s="87"/>
      <c r="C71" s="26"/>
      <c r="D71" s="70"/>
      <c r="E71" s="26"/>
      <c r="F71" s="26"/>
      <c r="G71" s="26"/>
      <c r="H71" s="71"/>
      <c r="I71" s="72"/>
      <c r="J71" s="72"/>
    </row>
    <row r="72" spans="1:10" ht="16.5" customHeight="1">
      <c r="A72" s="66"/>
      <c r="B72" s="87"/>
      <c r="C72" s="26"/>
      <c r="D72" s="70"/>
      <c r="E72" s="26"/>
      <c r="F72" s="26"/>
      <c r="G72" s="26"/>
      <c r="H72" s="71"/>
      <c r="I72" s="72"/>
      <c r="J72" s="72"/>
    </row>
    <row r="73" spans="1:10" ht="16.5" customHeight="1">
      <c r="A73" s="66"/>
      <c r="B73" s="87"/>
      <c r="C73" s="26"/>
      <c r="D73" s="70"/>
      <c r="E73" s="26"/>
      <c r="F73" s="26"/>
      <c r="G73" s="26"/>
      <c r="H73" s="71"/>
      <c r="I73" s="72"/>
      <c r="J73" s="72"/>
    </row>
    <row r="74" spans="1:10" ht="16.5" customHeight="1">
      <c r="A74" s="66"/>
      <c r="B74" s="87"/>
      <c r="C74" s="26"/>
      <c r="D74" s="70"/>
      <c r="E74" s="26"/>
      <c r="F74" s="26"/>
      <c r="G74" s="26"/>
      <c r="H74" s="71"/>
      <c r="I74" s="72"/>
      <c r="J74" s="72"/>
    </row>
    <row r="75" spans="1:10" ht="16.5" customHeight="1">
      <c r="A75" s="66"/>
      <c r="B75" s="87"/>
      <c r="C75" s="26"/>
      <c r="D75" s="70"/>
      <c r="E75" s="26"/>
      <c r="F75" s="26"/>
      <c r="G75" s="26"/>
      <c r="H75" s="71"/>
      <c r="I75" s="72"/>
      <c r="J75" s="72"/>
    </row>
    <row r="76" spans="1:10" ht="16.5" customHeight="1">
      <c r="A76" s="66"/>
      <c r="B76" s="87"/>
      <c r="C76" s="26"/>
      <c r="D76" s="70"/>
      <c r="E76" s="26"/>
      <c r="F76" s="26"/>
      <c r="G76" s="26"/>
      <c r="H76" s="71"/>
      <c r="I76" s="72"/>
      <c r="J76" s="72"/>
    </row>
    <row r="77" spans="1:10" ht="16.5" customHeight="1">
      <c r="A77" s="66"/>
      <c r="B77" s="87"/>
      <c r="C77" s="26"/>
      <c r="D77" s="70"/>
      <c r="E77" s="26"/>
      <c r="F77" s="26"/>
      <c r="G77" s="26"/>
      <c r="H77" s="71"/>
      <c r="I77" s="72"/>
      <c r="J77" s="72"/>
    </row>
    <row r="78" spans="1:10" ht="16.5" customHeight="1">
      <c r="A78" s="66"/>
      <c r="B78" s="87"/>
      <c r="C78" s="26"/>
      <c r="D78" s="70"/>
      <c r="E78" s="26"/>
      <c r="F78" s="26"/>
      <c r="G78" s="26"/>
      <c r="H78" s="71"/>
      <c r="I78" s="72"/>
      <c r="J78" s="72"/>
    </row>
    <row r="79" spans="1:10" ht="16.5" customHeight="1">
      <c r="A79" s="66"/>
      <c r="B79" s="87"/>
      <c r="C79" s="26"/>
      <c r="D79" s="70"/>
      <c r="E79" s="26"/>
      <c r="F79" s="26"/>
      <c r="G79" s="26"/>
      <c r="H79" s="71"/>
      <c r="I79" s="72"/>
      <c r="J79" s="72"/>
    </row>
    <row r="80" spans="1:10" ht="16.5" customHeight="1">
      <c r="A80" s="66"/>
      <c r="B80" s="87"/>
      <c r="C80" s="26"/>
      <c r="D80" s="70"/>
      <c r="E80" s="26"/>
      <c r="F80" s="26"/>
      <c r="G80" s="26"/>
      <c r="H80" s="71"/>
      <c r="I80" s="72"/>
      <c r="J80" s="72"/>
    </row>
    <row r="81" spans="1:10" ht="16.5" customHeight="1">
      <c r="A81" s="66"/>
      <c r="B81" s="87"/>
      <c r="C81" s="26"/>
      <c r="D81" s="70"/>
      <c r="E81" s="26"/>
      <c r="F81" s="26"/>
      <c r="G81" s="26"/>
      <c r="H81" s="71"/>
      <c r="I81" s="72"/>
      <c r="J81" s="72"/>
    </row>
    <row r="82" spans="1:10" ht="16.5" customHeight="1">
      <c r="A82" s="66"/>
      <c r="B82" s="87"/>
      <c r="C82" s="26"/>
      <c r="D82" s="70"/>
      <c r="E82" s="26"/>
      <c r="F82" s="26"/>
      <c r="G82" s="26"/>
      <c r="H82" s="71"/>
      <c r="I82" s="72"/>
      <c r="J82" s="72"/>
    </row>
    <row r="83" spans="1:10" ht="16.5" customHeight="1">
      <c r="A83" s="66"/>
      <c r="B83" s="87"/>
      <c r="C83" s="26"/>
      <c r="D83" s="70"/>
      <c r="E83" s="26"/>
      <c r="F83" s="26"/>
      <c r="G83" s="26"/>
      <c r="H83" s="71"/>
      <c r="I83" s="72"/>
      <c r="J83" s="72"/>
    </row>
    <row r="84" spans="1:10" ht="16.5" customHeight="1">
      <c r="A84" s="66"/>
      <c r="B84" s="87"/>
      <c r="C84" s="26"/>
      <c r="D84" s="70"/>
      <c r="E84" s="26"/>
      <c r="F84" s="26"/>
      <c r="G84" s="26"/>
      <c r="H84" s="71"/>
      <c r="I84" s="72"/>
      <c r="J84" s="72"/>
    </row>
    <row r="85" spans="1:10" ht="16.5" customHeight="1">
      <c r="A85" s="66"/>
      <c r="B85" s="87"/>
      <c r="C85" s="26"/>
      <c r="D85" s="70"/>
      <c r="E85" s="26"/>
      <c r="F85" s="26"/>
      <c r="G85" s="26"/>
      <c r="H85" s="71"/>
      <c r="I85" s="72"/>
      <c r="J85" s="72"/>
    </row>
    <row r="86" spans="1:10" ht="16.5" customHeight="1">
      <c r="A86" s="66"/>
      <c r="B86" s="87"/>
      <c r="C86" s="26"/>
      <c r="D86" s="70"/>
      <c r="E86" s="26"/>
      <c r="F86" s="26"/>
      <c r="G86" s="26"/>
      <c r="H86" s="71"/>
      <c r="I86" s="72"/>
      <c r="J86" s="72"/>
    </row>
    <row r="87" spans="1:10" ht="16.5" customHeight="1">
      <c r="A87" s="66"/>
      <c r="B87" s="87"/>
      <c r="C87" s="26"/>
      <c r="D87" s="70"/>
      <c r="E87" s="26"/>
      <c r="F87" s="26"/>
      <c r="G87" s="26"/>
      <c r="H87" s="71"/>
      <c r="I87" s="72"/>
      <c r="J87" s="72"/>
    </row>
  </sheetData>
  <customSheetViews>
    <customSheetView guid="{3959313C-2DBA-42E0-A300-91FC1FB385D1}" filter="1" showAutoFilter="1">
      <pageMargins left="0.7" right="0.7" top="0.75" bottom="0.75" header="0.3" footer="0.3"/>
      <autoFilter ref="A7:O58"/>
    </customSheetView>
  </customSheetViews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26"/>
  <sheetViews>
    <sheetView workbookViewId="0">
      <selection activeCell="B7" sqref="B7"/>
    </sheetView>
  </sheetViews>
  <sheetFormatPr defaultColWidth="15.109375" defaultRowHeight="15" customHeight="1"/>
  <cols>
    <col min="1" max="1" width="5" customWidth="1"/>
    <col min="2" max="2" width="6.21875" customWidth="1"/>
    <col min="3" max="3" width="22.6640625" customWidth="1"/>
    <col min="4" max="4" width="11.88671875" customWidth="1"/>
    <col min="5" max="5" width="19" customWidth="1"/>
    <col min="6" max="6" width="21.21875" customWidth="1"/>
    <col min="7" max="7" width="20.21875" customWidth="1"/>
    <col min="8" max="8" width="7.77734375" customWidth="1"/>
    <col min="9" max="9" width="6.44140625" customWidth="1"/>
    <col min="10" max="10" width="6.77734375" customWidth="1"/>
  </cols>
  <sheetData>
    <row r="1" spans="1:10" ht="18.75" customHeight="1">
      <c r="A1" s="1" t="s">
        <v>0</v>
      </c>
      <c r="B1" s="24"/>
      <c r="C1" s="26"/>
      <c r="D1" s="27"/>
      <c r="E1" s="28"/>
      <c r="F1" s="28"/>
      <c r="G1" s="28"/>
      <c r="H1" s="27"/>
      <c r="I1" s="27"/>
      <c r="J1" s="27"/>
    </row>
    <row r="2" spans="1:10" ht="17.25" customHeight="1">
      <c r="A2" s="5" t="s">
        <v>1</v>
      </c>
      <c r="B2" s="24"/>
      <c r="C2" s="26"/>
      <c r="D2" s="27"/>
      <c r="E2" s="28"/>
      <c r="F2" s="28"/>
      <c r="G2" s="28"/>
      <c r="H2" s="27"/>
      <c r="I2" s="27"/>
      <c r="J2" s="27"/>
    </row>
    <row r="3" spans="1:10" ht="21" customHeight="1">
      <c r="A3" s="88">
        <v>4</v>
      </c>
      <c r="B3" s="30" t="s">
        <v>30</v>
      </c>
      <c r="C3" s="26"/>
      <c r="D3" s="27"/>
      <c r="E3" s="28"/>
      <c r="F3" s="28"/>
      <c r="G3" s="28"/>
      <c r="H3" s="27"/>
      <c r="I3" s="27"/>
      <c r="J3" s="27"/>
    </row>
    <row r="4" spans="1:10" ht="20.25" customHeight="1">
      <c r="A4" s="33" t="s">
        <v>156</v>
      </c>
      <c r="B4" s="34"/>
      <c r="C4" s="36"/>
      <c r="D4" s="27"/>
      <c r="E4" s="28"/>
      <c r="F4" s="28"/>
      <c r="G4" s="28"/>
      <c r="H4" s="27"/>
      <c r="I4" s="27"/>
      <c r="J4" s="27"/>
    </row>
    <row r="5" spans="1:10" ht="13.5" hidden="1" customHeight="1">
      <c r="A5" s="28"/>
      <c r="B5" s="34"/>
      <c r="C5" s="38" t="s">
        <v>362</v>
      </c>
      <c r="D5" s="39"/>
      <c r="E5" s="40"/>
      <c r="F5" s="28"/>
      <c r="G5" s="28"/>
      <c r="H5" s="27"/>
      <c r="I5" s="27"/>
      <c r="J5" s="27"/>
    </row>
    <row r="6" spans="1:10" ht="9.75" customHeight="1">
      <c r="A6" s="41"/>
      <c r="B6" s="41"/>
      <c r="C6" s="42"/>
      <c r="D6" s="43"/>
      <c r="E6" s="41"/>
      <c r="F6" s="41"/>
      <c r="G6" s="41"/>
      <c r="H6" s="43"/>
      <c r="I6" s="43"/>
      <c r="J6" s="43"/>
    </row>
    <row r="7" spans="1:10" ht="13.5" customHeight="1">
      <c r="A7" s="170" t="s">
        <v>5</v>
      </c>
      <c r="B7" s="45" t="s">
        <v>15</v>
      </c>
      <c r="C7" s="48" t="s">
        <v>21</v>
      </c>
      <c r="D7" s="49" t="s">
        <v>22</v>
      </c>
      <c r="E7" s="50" t="s">
        <v>23</v>
      </c>
      <c r="F7" s="50" t="s">
        <v>24</v>
      </c>
      <c r="G7" s="50" t="s">
        <v>26</v>
      </c>
      <c r="H7" s="51" t="s">
        <v>27</v>
      </c>
      <c r="I7" s="52" t="s">
        <v>7</v>
      </c>
      <c r="J7" s="152" t="s">
        <v>28</v>
      </c>
    </row>
    <row r="8" spans="1:10" ht="16.5" customHeight="1">
      <c r="A8" s="53">
        <v>1</v>
      </c>
      <c r="B8" s="73">
        <v>207</v>
      </c>
      <c r="C8" s="57" t="s">
        <v>363</v>
      </c>
      <c r="D8" s="58">
        <v>39209</v>
      </c>
      <c r="E8" s="57" t="s">
        <v>35</v>
      </c>
      <c r="F8" s="57" t="s">
        <v>36</v>
      </c>
      <c r="G8" s="57" t="s">
        <v>37</v>
      </c>
      <c r="H8" s="59">
        <v>1.0416666666666667E-3</v>
      </c>
      <c r="I8" s="151">
        <v>21</v>
      </c>
      <c r="J8" s="144" t="s">
        <v>258</v>
      </c>
    </row>
    <row r="9" spans="1:10" ht="16.5" customHeight="1">
      <c r="A9" s="53">
        <v>2</v>
      </c>
      <c r="B9" s="62">
        <v>218</v>
      </c>
      <c r="C9" s="57" t="s">
        <v>364</v>
      </c>
      <c r="D9" s="58">
        <v>39262</v>
      </c>
      <c r="E9" s="57" t="s">
        <v>35</v>
      </c>
      <c r="F9" s="57" t="s">
        <v>36</v>
      </c>
      <c r="G9" s="57" t="s">
        <v>46</v>
      </c>
      <c r="H9" s="59">
        <v>1.0532407407407407E-3</v>
      </c>
      <c r="I9" s="151">
        <v>19</v>
      </c>
      <c r="J9" s="144" t="s">
        <v>258</v>
      </c>
    </row>
    <row r="10" spans="1:10" ht="16.5" customHeight="1">
      <c r="A10" s="53">
        <v>3</v>
      </c>
      <c r="B10" s="64">
        <v>219</v>
      </c>
      <c r="C10" s="57" t="s">
        <v>365</v>
      </c>
      <c r="D10" s="58">
        <v>39662</v>
      </c>
      <c r="E10" s="57" t="s">
        <v>35</v>
      </c>
      <c r="F10" s="57" t="s">
        <v>36</v>
      </c>
      <c r="G10" s="57" t="s">
        <v>46</v>
      </c>
      <c r="H10" s="59">
        <v>1.0995370370370371E-3</v>
      </c>
      <c r="I10" s="151">
        <v>17</v>
      </c>
      <c r="J10" s="144" t="s">
        <v>261</v>
      </c>
    </row>
    <row r="11" spans="1:10" ht="16.5" customHeight="1">
      <c r="A11" s="53">
        <v>4</v>
      </c>
      <c r="B11" s="62">
        <v>35</v>
      </c>
      <c r="C11" s="57" t="s">
        <v>366</v>
      </c>
      <c r="D11" s="58">
        <v>39131</v>
      </c>
      <c r="E11" s="57" t="s">
        <v>58</v>
      </c>
      <c r="F11" s="57" t="s">
        <v>59</v>
      </c>
      <c r="G11" s="57" t="s">
        <v>60</v>
      </c>
      <c r="H11" s="59">
        <v>1.1458333333333333E-3</v>
      </c>
      <c r="I11" s="151">
        <v>15</v>
      </c>
      <c r="J11" s="144" t="s">
        <v>261</v>
      </c>
    </row>
    <row r="12" spans="1:10" ht="16.5" customHeight="1">
      <c r="A12" s="53">
        <v>5</v>
      </c>
      <c r="B12" s="64">
        <v>157</v>
      </c>
      <c r="C12" s="57" t="s">
        <v>367</v>
      </c>
      <c r="D12" s="58">
        <v>39184</v>
      </c>
      <c r="E12" s="57" t="s">
        <v>48</v>
      </c>
      <c r="F12" s="57" t="s">
        <v>49</v>
      </c>
      <c r="G12" s="57" t="s">
        <v>50</v>
      </c>
      <c r="H12" s="59">
        <v>1.1458333333333333E-3</v>
      </c>
      <c r="I12" s="151">
        <v>14</v>
      </c>
      <c r="J12" s="144" t="s">
        <v>261</v>
      </c>
    </row>
    <row r="13" spans="1:10" ht="16.5" customHeight="1">
      <c r="A13" s="53">
        <v>6</v>
      </c>
      <c r="B13" s="64">
        <v>201</v>
      </c>
      <c r="C13" s="57" t="s">
        <v>368</v>
      </c>
      <c r="D13" s="58">
        <v>39613</v>
      </c>
      <c r="E13" s="57" t="s">
        <v>62</v>
      </c>
      <c r="F13" s="57" t="s">
        <v>36</v>
      </c>
      <c r="G13" s="57" t="s">
        <v>121</v>
      </c>
      <c r="H13" s="59">
        <v>1.1574074074074073E-3</v>
      </c>
      <c r="I13" s="151" t="s">
        <v>63</v>
      </c>
      <c r="J13" s="144" t="s">
        <v>261</v>
      </c>
    </row>
    <row r="14" spans="1:10" ht="16.5" customHeight="1">
      <c r="A14" s="53">
        <v>7</v>
      </c>
      <c r="B14" s="62">
        <v>225</v>
      </c>
      <c r="C14" s="57" t="s">
        <v>369</v>
      </c>
      <c r="D14" s="58">
        <v>39528</v>
      </c>
      <c r="E14" s="57" t="s">
        <v>62</v>
      </c>
      <c r="F14" s="57" t="s">
        <v>36</v>
      </c>
      <c r="G14" s="57" t="s">
        <v>138</v>
      </c>
      <c r="H14" s="59">
        <v>1.1574074074074073E-3</v>
      </c>
      <c r="I14" s="151" t="s">
        <v>63</v>
      </c>
      <c r="J14" s="144" t="s">
        <v>261</v>
      </c>
    </row>
    <row r="15" spans="1:10" ht="16.5" customHeight="1">
      <c r="A15" s="53">
        <v>8</v>
      </c>
      <c r="B15" s="64">
        <v>50</v>
      </c>
      <c r="C15" s="57" t="s">
        <v>370</v>
      </c>
      <c r="D15" s="58">
        <v>39170</v>
      </c>
      <c r="E15" s="57" t="s">
        <v>52</v>
      </c>
      <c r="F15" s="57" t="s">
        <v>53</v>
      </c>
      <c r="G15" s="57" t="s">
        <v>54</v>
      </c>
      <c r="H15" s="59">
        <v>1.1689814814814816E-3</v>
      </c>
      <c r="I15" s="151">
        <v>13</v>
      </c>
      <c r="J15" s="144" t="s">
        <v>261</v>
      </c>
    </row>
    <row r="16" spans="1:10" ht="16.5" customHeight="1">
      <c r="A16" s="53">
        <v>9</v>
      </c>
      <c r="B16" s="62">
        <v>161</v>
      </c>
      <c r="C16" s="57" t="s">
        <v>371</v>
      </c>
      <c r="D16" s="58">
        <v>39138</v>
      </c>
      <c r="E16" s="57" t="s">
        <v>76</v>
      </c>
      <c r="F16" s="57" t="s">
        <v>49</v>
      </c>
      <c r="G16" s="57" t="s">
        <v>70</v>
      </c>
      <c r="H16" s="59">
        <v>1.1921296296296296E-3</v>
      </c>
      <c r="I16" s="151" t="s">
        <v>63</v>
      </c>
      <c r="J16" s="144" t="s">
        <v>261</v>
      </c>
    </row>
    <row r="17" spans="1:10" ht="16.5" customHeight="1">
      <c r="A17" s="53">
        <v>10</v>
      </c>
      <c r="B17" s="64">
        <v>79</v>
      </c>
      <c r="C17" s="57" t="s">
        <v>372</v>
      </c>
      <c r="D17" s="58">
        <v>39517</v>
      </c>
      <c r="E17" s="57" t="s">
        <v>100</v>
      </c>
      <c r="F17" s="57" t="s">
        <v>42</v>
      </c>
      <c r="G17" s="57" t="s">
        <v>43</v>
      </c>
      <c r="H17" s="59">
        <v>1.2037037037037038E-3</v>
      </c>
      <c r="I17" s="151" t="s">
        <v>63</v>
      </c>
      <c r="J17" s="144" t="s">
        <v>261</v>
      </c>
    </row>
    <row r="18" spans="1:10" ht="16.5" customHeight="1">
      <c r="A18" s="53">
        <v>11</v>
      </c>
      <c r="B18" s="64">
        <v>129</v>
      </c>
      <c r="C18" s="57" t="s">
        <v>373</v>
      </c>
      <c r="D18" s="58">
        <v>39444</v>
      </c>
      <c r="E18" s="57" t="s">
        <v>117</v>
      </c>
      <c r="F18" s="57"/>
      <c r="G18" s="57" t="s">
        <v>118</v>
      </c>
      <c r="H18" s="59">
        <v>1.2152777777777778E-3</v>
      </c>
      <c r="I18" s="151">
        <v>12</v>
      </c>
      <c r="J18" s="144" t="s">
        <v>261</v>
      </c>
    </row>
    <row r="19" spans="1:10" ht="16.5" customHeight="1">
      <c r="A19" s="53">
        <v>12</v>
      </c>
      <c r="B19" s="64">
        <v>125</v>
      </c>
      <c r="C19" s="57" t="s">
        <v>374</v>
      </c>
      <c r="D19" s="58">
        <v>39173</v>
      </c>
      <c r="E19" s="57" t="s">
        <v>117</v>
      </c>
      <c r="F19" s="57"/>
      <c r="G19" s="57" t="s">
        <v>118</v>
      </c>
      <c r="H19" s="59">
        <v>1.2268518518518518E-3</v>
      </c>
      <c r="I19" s="151">
        <v>11</v>
      </c>
      <c r="J19" s="144" t="s">
        <v>264</v>
      </c>
    </row>
    <row r="20" spans="1:10" ht="16.5" customHeight="1">
      <c r="A20" s="53">
        <v>13</v>
      </c>
      <c r="B20" s="64">
        <v>36</v>
      </c>
      <c r="C20" s="57" t="s">
        <v>375</v>
      </c>
      <c r="D20" s="58">
        <v>39550</v>
      </c>
      <c r="E20" s="57" t="s">
        <v>58</v>
      </c>
      <c r="F20" s="57" t="s">
        <v>59</v>
      </c>
      <c r="G20" s="57" t="s">
        <v>60</v>
      </c>
      <c r="H20" s="59">
        <v>1.2384259259259258E-3</v>
      </c>
      <c r="I20" s="151">
        <v>10</v>
      </c>
      <c r="J20" s="144" t="s">
        <v>264</v>
      </c>
    </row>
    <row r="21" spans="1:10" ht="16.5" customHeight="1">
      <c r="A21" s="53">
        <v>14</v>
      </c>
      <c r="B21" s="62">
        <v>75</v>
      </c>
      <c r="C21" s="57" t="s">
        <v>376</v>
      </c>
      <c r="D21" s="58">
        <v>39473</v>
      </c>
      <c r="E21" s="57" t="s">
        <v>41</v>
      </c>
      <c r="F21" s="57" t="s">
        <v>42</v>
      </c>
      <c r="G21" s="57" t="s">
        <v>43</v>
      </c>
      <c r="H21" s="59">
        <v>1.25E-3</v>
      </c>
      <c r="I21" s="151">
        <v>9</v>
      </c>
      <c r="J21" s="144" t="s">
        <v>264</v>
      </c>
    </row>
    <row r="22" spans="1:10" ht="16.5" customHeight="1">
      <c r="A22" s="53">
        <v>15</v>
      </c>
      <c r="B22" s="64">
        <v>189</v>
      </c>
      <c r="C22" s="57" t="s">
        <v>377</v>
      </c>
      <c r="D22" s="58">
        <v>39742</v>
      </c>
      <c r="E22" s="57" t="s">
        <v>280</v>
      </c>
      <c r="F22" s="57" t="s">
        <v>342</v>
      </c>
      <c r="G22" s="57" t="s">
        <v>349</v>
      </c>
      <c r="H22" s="59">
        <v>1.2731481481481483E-3</v>
      </c>
      <c r="I22" s="151">
        <v>8</v>
      </c>
      <c r="J22" s="144" t="s">
        <v>264</v>
      </c>
    </row>
    <row r="23" spans="1:10" ht="16.5" customHeight="1">
      <c r="A23" s="53">
        <v>16</v>
      </c>
      <c r="B23" s="64">
        <v>188</v>
      </c>
      <c r="C23" s="57" t="s">
        <v>378</v>
      </c>
      <c r="D23" s="58">
        <v>39703</v>
      </c>
      <c r="E23" s="57" t="s">
        <v>280</v>
      </c>
      <c r="F23" s="57" t="s">
        <v>342</v>
      </c>
      <c r="G23" s="57" t="s">
        <v>349</v>
      </c>
      <c r="H23" s="59">
        <v>1.2962962962962963E-3</v>
      </c>
      <c r="I23" s="151">
        <v>7</v>
      </c>
      <c r="J23" s="144" t="s">
        <v>264</v>
      </c>
    </row>
    <row r="24" spans="1:10" ht="16.5" customHeight="1">
      <c r="A24" s="53">
        <v>17</v>
      </c>
      <c r="B24" s="75">
        <v>178</v>
      </c>
      <c r="C24" s="57" t="s">
        <v>379</v>
      </c>
      <c r="D24" s="58">
        <v>39723</v>
      </c>
      <c r="E24" s="57" t="s">
        <v>79</v>
      </c>
      <c r="F24" s="57" t="s">
        <v>80</v>
      </c>
      <c r="G24" s="57" t="s">
        <v>98</v>
      </c>
      <c r="H24" s="59">
        <v>1.3078703703703705E-3</v>
      </c>
      <c r="I24" s="151">
        <v>6</v>
      </c>
      <c r="J24" s="144" t="s">
        <v>264</v>
      </c>
    </row>
    <row r="25" spans="1:10" ht="16.5" customHeight="1">
      <c r="A25" s="53">
        <v>18</v>
      </c>
      <c r="B25" s="77">
        <v>187</v>
      </c>
      <c r="C25" s="57" t="s">
        <v>380</v>
      </c>
      <c r="D25" s="58">
        <v>39393</v>
      </c>
      <c r="E25" s="57" t="s">
        <v>350</v>
      </c>
      <c r="F25" s="57" t="s">
        <v>342</v>
      </c>
      <c r="G25" s="57" t="s">
        <v>351</v>
      </c>
      <c r="H25" s="59">
        <v>1.3078703703703705E-3</v>
      </c>
      <c r="I25" s="151">
        <v>5</v>
      </c>
      <c r="J25" s="144" t="s">
        <v>264</v>
      </c>
    </row>
    <row r="26" spans="1:10" ht="16.5" customHeight="1">
      <c r="A26" s="53">
        <v>19</v>
      </c>
      <c r="B26" s="77">
        <v>278</v>
      </c>
      <c r="C26" s="57" t="s">
        <v>381</v>
      </c>
      <c r="D26" s="58">
        <v>39206</v>
      </c>
      <c r="E26" s="57" t="s">
        <v>195</v>
      </c>
      <c r="F26" s="57" t="s">
        <v>196</v>
      </c>
      <c r="G26" s="57" t="s">
        <v>356</v>
      </c>
      <c r="H26" s="59">
        <v>1.3194444444444443E-3</v>
      </c>
      <c r="I26" s="151" t="s">
        <v>63</v>
      </c>
      <c r="J26" s="144" t="s">
        <v>264</v>
      </c>
    </row>
  </sheetData>
  <hyperlinks>
    <hyperlink ref="A7" r:id="rId1" display="Eil.Nr.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7"/>
  <sheetViews>
    <sheetView workbookViewId="0"/>
  </sheetViews>
  <sheetFormatPr defaultColWidth="15.109375" defaultRowHeight="15" customHeight="1"/>
  <cols>
    <col min="1" max="1" width="5" customWidth="1"/>
    <col min="2" max="2" width="6.21875" customWidth="1"/>
    <col min="3" max="3" width="6.21875" hidden="1" customWidth="1"/>
    <col min="4" max="5" width="7.21875" hidden="1" customWidth="1"/>
    <col min="6" max="6" width="5.44140625" hidden="1" customWidth="1"/>
    <col min="7" max="7" width="21.33203125" hidden="1" customWidth="1"/>
    <col min="8" max="8" width="21.33203125" customWidth="1"/>
    <col min="9" max="9" width="15.33203125" customWidth="1"/>
    <col min="10" max="10" width="13.77734375" customWidth="1"/>
    <col min="11" max="11" width="16.109375" customWidth="1"/>
    <col min="12" max="12" width="4.21875" customWidth="1"/>
    <col min="13" max="13" width="27.44140625" customWidth="1"/>
    <col min="14" max="14" width="7.77734375" customWidth="1"/>
    <col min="15" max="15" width="6.44140625" customWidth="1"/>
    <col min="16" max="16" width="6.77734375" customWidth="1"/>
    <col min="17" max="19" width="6.44140625" customWidth="1"/>
  </cols>
  <sheetData>
    <row r="1" spans="1:19" ht="18.75" customHeight="1">
      <c r="A1" s="1" t="s">
        <v>0</v>
      </c>
      <c r="B1" s="24"/>
      <c r="C1" s="24"/>
      <c r="D1" s="25"/>
      <c r="E1" s="25"/>
      <c r="F1" s="24"/>
      <c r="G1" s="24"/>
      <c r="H1" s="26"/>
      <c r="I1" s="27"/>
      <c r="J1" s="28"/>
      <c r="K1" s="28"/>
      <c r="L1" s="28"/>
      <c r="M1" s="28"/>
      <c r="N1" s="27"/>
      <c r="O1" s="27"/>
      <c r="P1" s="27"/>
      <c r="Q1" s="27"/>
      <c r="R1" s="27"/>
      <c r="S1" s="27"/>
    </row>
    <row r="2" spans="1:19" ht="17.25" customHeight="1">
      <c r="A2" s="5" t="s">
        <v>1</v>
      </c>
      <c r="B2" s="24"/>
      <c r="C2" s="24"/>
      <c r="D2" s="25"/>
      <c r="E2" s="25"/>
      <c r="F2" s="24"/>
      <c r="G2" s="24"/>
      <c r="H2" s="26"/>
      <c r="I2" s="27"/>
      <c r="J2" s="28"/>
      <c r="K2" s="28"/>
      <c r="L2" s="28"/>
      <c r="M2" s="28"/>
      <c r="N2" s="27"/>
      <c r="O2" s="27"/>
      <c r="P2" s="27"/>
      <c r="Q2" s="27"/>
      <c r="R2" s="27"/>
      <c r="S2" s="27"/>
    </row>
    <row r="3" spans="1:19" ht="21" customHeight="1">
      <c r="A3" s="88">
        <v>5</v>
      </c>
      <c r="B3" s="30" t="str">
        <f>IF(ISBLANK(A3)," ",VLOOKUP(A3,progr,4,FALSE))</f>
        <v>m</v>
      </c>
      <c r="C3" s="30"/>
      <c r="D3" s="30">
        <f>IF(ISBLANK(A3)," ",VLOOKUP(A3,progr,6,FALSE))</f>
        <v>1</v>
      </c>
      <c r="E3" s="31">
        <f>IF(ISBLANK(A3)," ",VLOOKUP(A3,progr,5,FALSE))</f>
        <v>1</v>
      </c>
      <c r="F3" s="29" t="s">
        <v>14</v>
      </c>
      <c r="G3" s="32"/>
      <c r="H3" s="26"/>
      <c r="I3" s="27"/>
      <c r="J3" s="28"/>
      <c r="K3" s="28"/>
      <c r="L3" s="28"/>
      <c r="M3" s="28"/>
      <c r="N3" s="27"/>
      <c r="O3" s="27"/>
      <c r="P3" s="27"/>
      <c r="Q3" s="27"/>
      <c r="R3" s="27"/>
      <c r="S3" s="27"/>
    </row>
    <row r="4" spans="1:19" ht="20.25" customHeight="1">
      <c r="A4" s="33" t="str">
        <f>IF(ISBLANK(A3)," ",VLOOKUP(A3,progr,3,FALSE))</f>
        <v>1000m mergaitės</v>
      </c>
      <c r="B4" s="34"/>
      <c r="C4" s="34"/>
      <c r="D4" s="35"/>
      <c r="E4" s="35"/>
      <c r="F4" s="34"/>
      <c r="G4" s="34"/>
      <c r="H4" s="36"/>
      <c r="I4" s="27"/>
      <c r="J4" s="28"/>
      <c r="K4" s="28"/>
      <c r="L4" s="28"/>
      <c r="M4" s="28"/>
      <c r="N4" s="27"/>
      <c r="O4" s="27"/>
      <c r="P4" s="27"/>
      <c r="Q4" s="27"/>
      <c r="R4" s="27"/>
      <c r="S4" s="27"/>
    </row>
    <row r="5" spans="1:19" ht="13.5" customHeight="1">
      <c r="A5" s="28"/>
      <c r="B5" s="34"/>
      <c r="C5" s="34"/>
      <c r="D5" s="35"/>
      <c r="E5" s="35"/>
      <c r="F5" s="28"/>
      <c r="G5" s="37">
        <v>1</v>
      </c>
      <c r="H5" s="38" t="str">
        <f>IF(ISBLANK($A$3)," ",CONCATENATE(D3," ",$F$3," ",$E$3))</f>
        <v>1 bėgimas iš 1</v>
      </c>
      <c r="I5" s="39"/>
      <c r="J5" s="40"/>
      <c r="K5" s="28"/>
      <c r="L5" s="28"/>
      <c r="M5" s="28"/>
      <c r="N5" s="27"/>
      <c r="O5" s="27"/>
      <c r="P5" s="27"/>
      <c r="Q5" s="27"/>
      <c r="R5" s="27"/>
      <c r="S5" s="27"/>
    </row>
    <row r="6" spans="1:19" ht="9.75" customHeight="1">
      <c r="A6" s="41"/>
      <c r="B6" s="41"/>
      <c r="C6" s="41"/>
      <c r="D6" s="41"/>
      <c r="E6" s="41"/>
      <c r="F6" s="41"/>
      <c r="G6" s="41"/>
      <c r="H6" s="42"/>
      <c r="I6" s="43"/>
      <c r="J6" s="41"/>
      <c r="K6" s="41"/>
      <c r="L6" s="41"/>
      <c r="M6" s="41"/>
      <c r="N6" s="43"/>
      <c r="O6" s="43"/>
      <c r="P6" s="43"/>
      <c r="Q6" s="43"/>
      <c r="R6" s="43"/>
      <c r="S6" s="43"/>
    </row>
    <row r="7" spans="1:19" ht="13.5" customHeight="1">
      <c r="A7" s="44" t="s">
        <v>155</v>
      </c>
      <c r="B7" s="45" t="s">
        <v>15</v>
      </c>
      <c r="C7" s="45" t="s">
        <v>16</v>
      </c>
      <c r="D7" s="46" t="s">
        <v>17</v>
      </c>
      <c r="E7" s="46" t="s">
        <v>18</v>
      </c>
      <c r="F7" s="47" t="s">
        <v>19</v>
      </c>
      <c r="G7" s="45" t="s">
        <v>20</v>
      </c>
      <c r="H7" s="48" t="s">
        <v>21</v>
      </c>
      <c r="I7" s="49" t="s">
        <v>22</v>
      </c>
      <c r="J7" s="50" t="s">
        <v>23</v>
      </c>
      <c r="K7" s="50" t="s">
        <v>24</v>
      </c>
      <c r="L7" s="50" t="s">
        <v>25</v>
      </c>
      <c r="M7" s="50" t="s">
        <v>26</v>
      </c>
      <c r="N7" s="51" t="s">
        <v>27</v>
      </c>
      <c r="O7" s="52" t="s">
        <v>7</v>
      </c>
      <c r="P7" s="52" t="s">
        <v>28</v>
      </c>
      <c r="Q7" s="52" t="s">
        <v>29</v>
      </c>
      <c r="R7" s="52" t="s">
        <v>30</v>
      </c>
      <c r="S7" s="52" t="s">
        <v>31</v>
      </c>
    </row>
    <row r="8" spans="1:19" ht="16.5" customHeight="1">
      <c r="A8" s="53">
        <v>1</v>
      </c>
      <c r="B8" s="77"/>
      <c r="C8" s="55" t="str">
        <f t="shared" ref="C8:C27" si="0">IF(ISBLANK(B8)," ",CONCATENATE($B$3,B8))</f>
        <v xml:space="preserve"> </v>
      </c>
      <c r="D8" s="56"/>
      <c r="E8" s="56"/>
      <c r="F8" s="57" t="str">
        <f t="shared" ref="F8:F27" si="1">IF(ISBLANK(D8)," ",RANK(D8,$D$8:$D$27,1))</f>
        <v xml:space="preserve"> </v>
      </c>
      <c r="G8" s="57" t="str">
        <f t="shared" ref="G8:G27" si="2">IF(ISBLANK(E8)," ",RANK(E8,$E$8:$E$27,1))</f>
        <v xml:space="preserve"> </v>
      </c>
      <c r="H8" s="57" t="str">
        <f t="shared" ref="H8:H27" si="3">IF(ISBLANK(B8)," ",VLOOKUP(C8,list,2,FALSE))</f>
        <v xml:space="preserve"> </v>
      </c>
      <c r="I8" s="58" t="str">
        <f t="shared" ref="I8:I27" si="4">IF(ISBLANK(B8)," ",VLOOKUP(C8,list,3,FALSE))</f>
        <v xml:space="preserve"> </v>
      </c>
      <c r="J8" s="57" t="str">
        <f t="shared" ref="J8:J27" si="5">IF(ISBLANK(B8)," ",VLOOKUP(C8,list,4,FALSE))</f>
        <v xml:space="preserve"> </v>
      </c>
      <c r="K8" s="57" t="str">
        <f t="shared" ref="K8:K27" si="6">IF(ISBLANK(B8)," ",VLOOKUP(C8,list,5,FALSE))</f>
        <v xml:space="preserve"> </v>
      </c>
      <c r="L8" s="57" t="str">
        <f t="shared" ref="L8:L27" si="7">IF(ISBLANK(B8)," ",VLOOKUP(C8,list,6,FALSE))</f>
        <v xml:space="preserve"> </v>
      </c>
      <c r="M8" s="57" t="str">
        <f t="shared" ref="M8:M27" si="8">IF(ISBLANK(B8)," ",VLOOKUP(C8,list,7,FALSE))</f>
        <v xml:space="preserve"> </v>
      </c>
      <c r="N8" s="59" t="str">
        <f t="shared" ref="N8:N27" si="9">IF(ISBLANK(S8)," ",TIME(Q8,R8,S8))</f>
        <v xml:space="preserve"> </v>
      </c>
      <c r="O8" s="60"/>
      <c r="P8" s="53"/>
      <c r="Q8" s="53"/>
      <c r="R8" s="60"/>
      <c r="S8" s="60"/>
    </row>
    <row r="9" spans="1:19" ht="16.5" customHeight="1">
      <c r="A9" s="53">
        <v>2</v>
      </c>
      <c r="B9" s="77"/>
      <c r="C9" s="55" t="str">
        <f t="shared" si="0"/>
        <v xml:space="preserve"> </v>
      </c>
      <c r="D9" s="56"/>
      <c r="E9" s="56"/>
      <c r="F9" s="57" t="str">
        <f t="shared" si="1"/>
        <v xml:space="preserve"> </v>
      </c>
      <c r="G9" s="57" t="str">
        <f t="shared" si="2"/>
        <v xml:space="preserve"> </v>
      </c>
      <c r="H9" s="57" t="str">
        <f t="shared" si="3"/>
        <v xml:space="preserve"> </v>
      </c>
      <c r="I9" s="58" t="str">
        <f t="shared" si="4"/>
        <v xml:space="preserve"> </v>
      </c>
      <c r="J9" s="57" t="str">
        <f t="shared" si="5"/>
        <v xml:space="preserve"> </v>
      </c>
      <c r="K9" s="57" t="str">
        <f t="shared" si="6"/>
        <v xml:space="preserve"> </v>
      </c>
      <c r="L9" s="57" t="str">
        <f t="shared" si="7"/>
        <v xml:space="preserve"> </v>
      </c>
      <c r="M9" s="57" t="str">
        <f t="shared" si="8"/>
        <v xml:space="preserve"> </v>
      </c>
      <c r="N9" s="59" t="str">
        <f t="shared" si="9"/>
        <v xml:space="preserve"> </v>
      </c>
      <c r="O9" s="60"/>
      <c r="P9" s="53"/>
      <c r="Q9" s="53"/>
      <c r="R9" s="60"/>
      <c r="S9" s="60"/>
    </row>
    <row r="10" spans="1:19" ht="16.5" customHeight="1">
      <c r="A10" s="53">
        <v>3</v>
      </c>
      <c r="B10" s="77"/>
      <c r="C10" s="55" t="str">
        <f t="shared" si="0"/>
        <v xml:space="preserve"> </v>
      </c>
      <c r="D10" s="56"/>
      <c r="E10" s="56"/>
      <c r="F10" s="57" t="str">
        <f t="shared" si="1"/>
        <v xml:space="preserve"> </v>
      </c>
      <c r="G10" s="57" t="str">
        <f t="shared" si="2"/>
        <v xml:space="preserve"> </v>
      </c>
      <c r="H10" s="57" t="str">
        <f t="shared" si="3"/>
        <v xml:space="preserve"> </v>
      </c>
      <c r="I10" s="58" t="str">
        <f t="shared" si="4"/>
        <v xml:space="preserve"> </v>
      </c>
      <c r="J10" s="57" t="str">
        <f t="shared" si="5"/>
        <v xml:space="preserve"> </v>
      </c>
      <c r="K10" s="57" t="str">
        <f t="shared" si="6"/>
        <v xml:space="preserve"> </v>
      </c>
      <c r="L10" s="57" t="str">
        <f t="shared" si="7"/>
        <v xml:space="preserve"> </v>
      </c>
      <c r="M10" s="57" t="str">
        <f t="shared" si="8"/>
        <v xml:space="preserve"> </v>
      </c>
      <c r="N10" s="59" t="str">
        <f t="shared" si="9"/>
        <v xml:space="preserve"> </v>
      </c>
      <c r="O10" s="60"/>
      <c r="P10" s="53"/>
      <c r="Q10" s="53"/>
      <c r="R10" s="60"/>
      <c r="S10" s="60"/>
    </row>
    <row r="11" spans="1:19" ht="16.5" customHeight="1">
      <c r="A11" s="53">
        <v>4</v>
      </c>
      <c r="B11" s="77"/>
      <c r="C11" s="55" t="str">
        <f t="shared" si="0"/>
        <v xml:space="preserve"> </v>
      </c>
      <c r="D11" s="56"/>
      <c r="E11" s="56"/>
      <c r="F11" s="57" t="str">
        <f t="shared" si="1"/>
        <v xml:space="preserve"> </v>
      </c>
      <c r="G11" s="57" t="str">
        <f t="shared" si="2"/>
        <v xml:space="preserve"> </v>
      </c>
      <c r="H11" s="57" t="str">
        <f t="shared" si="3"/>
        <v xml:space="preserve"> </v>
      </c>
      <c r="I11" s="58" t="str">
        <f t="shared" si="4"/>
        <v xml:space="preserve"> </v>
      </c>
      <c r="J11" s="57" t="str">
        <f t="shared" si="5"/>
        <v xml:space="preserve"> </v>
      </c>
      <c r="K11" s="57" t="str">
        <f t="shared" si="6"/>
        <v xml:space="preserve"> </v>
      </c>
      <c r="L11" s="57" t="str">
        <f t="shared" si="7"/>
        <v xml:space="preserve"> </v>
      </c>
      <c r="M11" s="57" t="str">
        <f t="shared" si="8"/>
        <v xml:space="preserve"> </v>
      </c>
      <c r="N11" s="59" t="str">
        <f t="shared" si="9"/>
        <v xml:space="preserve"> </v>
      </c>
      <c r="O11" s="60"/>
      <c r="P11" s="53"/>
      <c r="Q11" s="53"/>
      <c r="R11" s="60"/>
      <c r="S11" s="60"/>
    </row>
    <row r="12" spans="1:19" ht="16.5" customHeight="1">
      <c r="A12" s="53">
        <v>5</v>
      </c>
      <c r="B12" s="77"/>
      <c r="C12" s="55" t="str">
        <f t="shared" si="0"/>
        <v xml:space="preserve"> </v>
      </c>
      <c r="D12" s="56"/>
      <c r="E12" s="56"/>
      <c r="F12" s="57" t="str">
        <f t="shared" si="1"/>
        <v xml:space="preserve"> </v>
      </c>
      <c r="G12" s="57" t="str">
        <f t="shared" si="2"/>
        <v xml:space="preserve"> </v>
      </c>
      <c r="H12" s="57" t="str">
        <f t="shared" si="3"/>
        <v xml:space="preserve"> </v>
      </c>
      <c r="I12" s="58" t="str">
        <f t="shared" si="4"/>
        <v xml:space="preserve"> </v>
      </c>
      <c r="J12" s="57" t="str">
        <f t="shared" si="5"/>
        <v xml:space="preserve"> </v>
      </c>
      <c r="K12" s="57" t="str">
        <f t="shared" si="6"/>
        <v xml:space="preserve"> </v>
      </c>
      <c r="L12" s="57" t="str">
        <f t="shared" si="7"/>
        <v xml:space="preserve"> </v>
      </c>
      <c r="M12" s="57" t="str">
        <f t="shared" si="8"/>
        <v xml:space="preserve"> </v>
      </c>
      <c r="N12" s="59" t="str">
        <f t="shared" si="9"/>
        <v xml:space="preserve"> </v>
      </c>
      <c r="O12" s="60"/>
      <c r="P12" s="53"/>
      <c r="Q12" s="53"/>
      <c r="R12" s="60"/>
      <c r="S12" s="60"/>
    </row>
    <row r="13" spans="1:19" ht="16.5" customHeight="1">
      <c r="A13" s="53">
        <v>6</v>
      </c>
      <c r="B13" s="77"/>
      <c r="C13" s="55" t="str">
        <f t="shared" si="0"/>
        <v xml:space="preserve"> </v>
      </c>
      <c r="D13" s="56"/>
      <c r="E13" s="56"/>
      <c r="F13" s="57" t="str">
        <f t="shared" si="1"/>
        <v xml:space="preserve"> </v>
      </c>
      <c r="G13" s="57" t="str">
        <f t="shared" si="2"/>
        <v xml:space="preserve"> </v>
      </c>
      <c r="H13" s="57" t="str">
        <f t="shared" si="3"/>
        <v xml:space="preserve"> </v>
      </c>
      <c r="I13" s="58" t="str">
        <f t="shared" si="4"/>
        <v xml:space="preserve"> </v>
      </c>
      <c r="J13" s="57" t="str">
        <f t="shared" si="5"/>
        <v xml:space="preserve"> </v>
      </c>
      <c r="K13" s="57" t="str">
        <f t="shared" si="6"/>
        <v xml:space="preserve"> </v>
      </c>
      <c r="L13" s="57" t="str">
        <f t="shared" si="7"/>
        <v xml:space="preserve"> </v>
      </c>
      <c r="M13" s="57" t="str">
        <f t="shared" si="8"/>
        <v xml:space="preserve"> </v>
      </c>
      <c r="N13" s="59" t="str">
        <f t="shared" si="9"/>
        <v xml:space="preserve"> </v>
      </c>
      <c r="O13" s="60"/>
      <c r="P13" s="53"/>
      <c r="Q13" s="53"/>
      <c r="R13" s="60"/>
      <c r="S13" s="60"/>
    </row>
    <row r="14" spans="1:19" ht="16.5" customHeight="1">
      <c r="A14" s="53">
        <v>7</v>
      </c>
      <c r="B14" s="77"/>
      <c r="C14" s="55" t="str">
        <f t="shared" si="0"/>
        <v xml:space="preserve"> </v>
      </c>
      <c r="D14" s="56"/>
      <c r="E14" s="56"/>
      <c r="F14" s="57" t="str">
        <f t="shared" si="1"/>
        <v xml:space="preserve"> </v>
      </c>
      <c r="G14" s="57" t="str">
        <f t="shared" si="2"/>
        <v xml:space="preserve"> </v>
      </c>
      <c r="H14" s="57" t="str">
        <f t="shared" si="3"/>
        <v xml:space="preserve"> </v>
      </c>
      <c r="I14" s="58" t="str">
        <f t="shared" si="4"/>
        <v xml:space="preserve"> </v>
      </c>
      <c r="J14" s="57" t="str">
        <f t="shared" si="5"/>
        <v xml:space="preserve"> </v>
      </c>
      <c r="K14" s="57" t="str">
        <f t="shared" si="6"/>
        <v xml:space="preserve"> </v>
      </c>
      <c r="L14" s="57" t="str">
        <f t="shared" si="7"/>
        <v xml:space="preserve"> </v>
      </c>
      <c r="M14" s="57" t="str">
        <f t="shared" si="8"/>
        <v xml:space="preserve"> </v>
      </c>
      <c r="N14" s="59" t="str">
        <f t="shared" si="9"/>
        <v xml:space="preserve"> </v>
      </c>
      <c r="O14" s="60"/>
      <c r="P14" s="53"/>
      <c r="Q14" s="53"/>
      <c r="R14" s="60"/>
      <c r="S14" s="60"/>
    </row>
    <row r="15" spans="1:19" ht="16.5" customHeight="1">
      <c r="A15" s="53">
        <v>8</v>
      </c>
      <c r="B15" s="77"/>
      <c r="C15" s="55" t="str">
        <f t="shared" si="0"/>
        <v xml:space="preserve"> </v>
      </c>
      <c r="D15" s="56"/>
      <c r="E15" s="56"/>
      <c r="F15" s="57" t="str">
        <f t="shared" si="1"/>
        <v xml:space="preserve"> </v>
      </c>
      <c r="G15" s="57" t="str">
        <f t="shared" si="2"/>
        <v xml:space="preserve"> </v>
      </c>
      <c r="H15" s="57" t="str">
        <f t="shared" si="3"/>
        <v xml:space="preserve"> </v>
      </c>
      <c r="I15" s="58" t="str">
        <f t="shared" si="4"/>
        <v xml:space="preserve"> </v>
      </c>
      <c r="J15" s="57" t="str">
        <f t="shared" si="5"/>
        <v xml:space="preserve"> </v>
      </c>
      <c r="K15" s="57" t="str">
        <f t="shared" si="6"/>
        <v xml:space="preserve"> </v>
      </c>
      <c r="L15" s="57" t="str">
        <f t="shared" si="7"/>
        <v xml:space="preserve"> </v>
      </c>
      <c r="M15" s="57" t="str">
        <f t="shared" si="8"/>
        <v xml:space="preserve"> </v>
      </c>
      <c r="N15" s="59" t="str">
        <f t="shared" si="9"/>
        <v xml:space="preserve"> </v>
      </c>
      <c r="O15" s="60"/>
      <c r="P15" s="53"/>
      <c r="Q15" s="53"/>
      <c r="R15" s="60"/>
      <c r="S15" s="60"/>
    </row>
    <row r="16" spans="1:19" ht="16.5" customHeight="1">
      <c r="A16" s="53">
        <v>9</v>
      </c>
      <c r="B16" s="77"/>
      <c r="C16" s="55" t="str">
        <f t="shared" si="0"/>
        <v xml:space="preserve"> </v>
      </c>
      <c r="D16" s="56"/>
      <c r="E16" s="56"/>
      <c r="F16" s="57" t="str">
        <f t="shared" si="1"/>
        <v xml:space="preserve"> </v>
      </c>
      <c r="G16" s="57" t="str">
        <f t="shared" si="2"/>
        <v xml:space="preserve"> </v>
      </c>
      <c r="H16" s="57" t="str">
        <f t="shared" si="3"/>
        <v xml:space="preserve"> </v>
      </c>
      <c r="I16" s="58" t="str">
        <f t="shared" si="4"/>
        <v xml:space="preserve"> </v>
      </c>
      <c r="J16" s="57" t="str">
        <f t="shared" si="5"/>
        <v xml:space="preserve"> </v>
      </c>
      <c r="K16" s="57" t="str">
        <f t="shared" si="6"/>
        <v xml:space="preserve"> </v>
      </c>
      <c r="L16" s="57" t="str">
        <f t="shared" si="7"/>
        <v xml:space="preserve"> </v>
      </c>
      <c r="M16" s="57" t="str">
        <f t="shared" si="8"/>
        <v xml:space="preserve"> </v>
      </c>
      <c r="N16" s="59" t="str">
        <f t="shared" si="9"/>
        <v xml:space="preserve"> </v>
      </c>
      <c r="O16" s="60"/>
      <c r="P16" s="53"/>
      <c r="Q16" s="53"/>
      <c r="R16" s="60"/>
      <c r="S16" s="60"/>
    </row>
    <row r="17" spans="1:19" ht="16.5" customHeight="1">
      <c r="A17" s="53">
        <v>10</v>
      </c>
      <c r="B17" s="77"/>
      <c r="C17" s="55" t="str">
        <f t="shared" si="0"/>
        <v xml:space="preserve"> </v>
      </c>
      <c r="D17" s="56"/>
      <c r="E17" s="56"/>
      <c r="F17" s="57" t="str">
        <f t="shared" si="1"/>
        <v xml:space="preserve"> </v>
      </c>
      <c r="G17" s="57" t="str">
        <f t="shared" si="2"/>
        <v xml:space="preserve"> </v>
      </c>
      <c r="H17" s="57" t="str">
        <f t="shared" si="3"/>
        <v xml:space="preserve"> </v>
      </c>
      <c r="I17" s="58" t="str">
        <f t="shared" si="4"/>
        <v xml:space="preserve"> </v>
      </c>
      <c r="J17" s="57" t="str">
        <f t="shared" si="5"/>
        <v xml:space="preserve"> </v>
      </c>
      <c r="K17" s="57" t="str">
        <f t="shared" si="6"/>
        <v xml:space="preserve"> </v>
      </c>
      <c r="L17" s="57" t="str">
        <f t="shared" si="7"/>
        <v xml:space="preserve"> </v>
      </c>
      <c r="M17" s="57" t="str">
        <f t="shared" si="8"/>
        <v xml:space="preserve"> </v>
      </c>
      <c r="N17" s="59" t="str">
        <f t="shared" si="9"/>
        <v xml:space="preserve"> </v>
      </c>
      <c r="O17" s="60"/>
      <c r="P17" s="53"/>
      <c r="Q17" s="53"/>
      <c r="R17" s="60"/>
      <c r="S17" s="60"/>
    </row>
    <row r="18" spans="1:19" ht="16.5" customHeight="1">
      <c r="A18" s="53">
        <v>11</v>
      </c>
      <c r="B18" s="77"/>
      <c r="C18" s="55" t="str">
        <f t="shared" si="0"/>
        <v xml:space="preserve"> </v>
      </c>
      <c r="D18" s="56"/>
      <c r="E18" s="56"/>
      <c r="F18" s="57" t="str">
        <f t="shared" si="1"/>
        <v xml:space="preserve"> </v>
      </c>
      <c r="G18" s="57" t="str">
        <f t="shared" si="2"/>
        <v xml:space="preserve"> </v>
      </c>
      <c r="H18" s="57" t="str">
        <f t="shared" si="3"/>
        <v xml:space="preserve"> </v>
      </c>
      <c r="I18" s="58" t="str">
        <f t="shared" si="4"/>
        <v xml:space="preserve"> </v>
      </c>
      <c r="J18" s="57" t="str">
        <f t="shared" si="5"/>
        <v xml:space="preserve"> </v>
      </c>
      <c r="K18" s="57" t="str">
        <f t="shared" si="6"/>
        <v xml:space="preserve"> </v>
      </c>
      <c r="L18" s="57" t="str">
        <f t="shared" si="7"/>
        <v xml:space="preserve"> </v>
      </c>
      <c r="M18" s="57" t="str">
        <f t="shared" si="8"/>
        <v xml:space="preserve"> </v>
      </c>
      <c r="N18" s="59" t="str">
        <f t="shared" si="9"/>
        <v xml:space="preserve"> </v>
      </c>
      <c r="O18" s="60"/>
      <c r="P18" s="53"/>
      <c r="Q18" s="53"/>
      <c r="R18" s="60"/>
      <c r="S18" s="60"/>
    </row>
    <row r="19" spans="1:19" ht="16.5" customHeight="1">
      <c r="A19" s="53">
        <v>12</v>
      </c>
      <c r="B19" s="77"/>
      <c r="C19" s="55" t="str">
        <f t="shared" si="0"/>
        <v xml:space="preserve"> </v>
      </c>
      <c r="D19" s="56"/>
      <c r="E19" s="56"/>
      <c r="F19" s="57" t="str">
        <f t="shared" si="1"/>
        <v xml:space="preserve"> </v>
      </c>
      <c r="G19" s="57" t="str">
        <f t="shared" si="2"/>
        <v xml:space="preserve"> </v>
      </c>
      <c r="H19" s="57" t="str">
        <f t="shared" si="3"/>
        <v xml:space="preserve"> </v>
      </c>
      <c r="I19" s="58" t="str">
        <f t="shared" si="4"/>
        <v xml:space="preserve"> </v>
      </c>
      <c r="J19" s="57" t="str">
        <f t="shared" si="5"/>
        <v xml:space="preserve"> </v>
      </c>
      <c r="K19" s="57" t="str">
        <f t="shared" si="6"/>
        <v xml:space="preserve"> </v>
      </c>
      <c r="L19" s="57" t="str">
        <f t="shared" si="7"/>
        <v xml:space="preserve"> </v>
      </c>
      <c r="M19" s="57" t="str">
        <f t="shared" si="8"/>
        <v xml:space="preserve"> </v>
      </c>
      <c r="N19" s="59" t="str">
        <f t="shared" si="9"/>
        <v xml:space="preserve"> </v>
      </c>
      <c r="O19" s="60"/>
      <c r="P19" s="53"/>
      <c r="Q19" s="53"/>
      <c r="R19" s="60"/>
      <c r="S19" s="60"/>
    </row>
    <row r="20" spans="1:19" ht="16.5" customHeight="1">
      <c r="A20" s="53">
        <v>13</v>
      </c>
      <c r="B20" s="77"/>
      <c r="C20" s="55" t="str">
        <f t="shared" si="0"/>
        <v xml:space="preserve"> </v>
      </c>
      <c r="D20" s="56"/>
      <c r="E20" s="56"/>
      <c r="F20" s="57" t="str">
        <f t="shared" si="1"/>
        <v xml:space="preserve"> </v>
      </c>
      <c r="G20" s="57" t="str">
        <f t="shared" si="2"/>
        <v xml:space="preserve"> </v>
      </c>
      <c r="H20" s="57" t="str">
        <f t="shared" si="3"/>
        <v xml:space="preserve"> </v>
      </c>
      <c r="I20" s="58" t="str">
        <f t="shared" si="4"/>
        <v xml:space="preserve"> </v>
      </c>
      <c r="J20" s="57" t="str">
        <f t="shared" si="5"/>
        <v xml:space="preserve"> </v>
      </c>
      <c r="K20" s="57" t="str">
        <f t="shared" si="6"/>
        <v xml:space="preserve"> </v>
      </c>
      <c r="L20" s="57" t="str">
        <f t="shared" si="7"/>
        <v xml:space="preserve"> </v>
      </c>
      <c r="M20" s="57" t="str">
        <f t="shared" si="8"/>
        <v xml:space="preserve"> </v>
      </c>
      <c r="N20" s="59" t="str">
        <f t="shared" si="9"/>
        <v xml:space="preserve"> </v>
      </c>
      <c r="O20" s="60"/>
      <c r="P20" s="53"/>
      <c r="Q20" s="53"/>
      <c r="R20" s="60"/>
      <c r="S20" s="60"/>
    </row>
    <row r="21" spans="1:19" ht="16.5" customHeight="1">
      <c r="A21" s="53">
        <v>14</v>
      </c>
      <c r="B21" s="77"/>
      <c r="C21" s="55" t="str">
        <f t="shared" si="0"/>
        <v xml:space="preserve"> </v>
      </c>
      <c r="D21" s="56"/>
      <c r="E21" s="56"/>
      <c r="F21" s="57" t="str">
        <f t="shared" si="1"/>
        <v xml:space="preserve"> </v>
      </c>
      <c r="G21" s="57" t="str">
        <f t="shared" si="2"/>
        <v xml:space="preserve"> </v>
      </c>
      <c r="H21" s="57" t="str">
        <f t="shared" si="3"/>
        <v xml:space="preserve"> </v>
      </c>
      <c r="I21" s="58" t="str">
        <f t="shared" si="4"/>
        <v xml:space="preserve"> </v>
      </c>
      <c r="J21" s="57" t="str">
        <f t="shared" si="5"/>
        <v xml:space="preserve"> </v>
      </c>
      <c r="K21" s="57" t="str">
        <f t="shared" si="6"/>
        <v xml:space="preserve"> </v>
      </c>
      <c r="L21" s="57" t="str">
        <f t="shared" si="7"/>
        <v xml:space="preserve"> </v>
      </c>
      <c r="M21" s="57" t="str">
        <f t="shared" si="8"/>
        <v xml:space="preserve"> </v>
      </c>
      <c r="N21" s="59" t="str">
        <f t="shared" si="9"/>
        <v xml:space="preserve"> </v>
      </c>
      <c r="O21" s="60"/>
      <c r="P21" s="53"/>
      <c r="Q21" s="53"/>
      <c r="R21" s="60"/>
      <c r="S21" s="60"/>
    </row>
    <row r="22" spans="1:19" ht="16.5" customHeight="1">
      <c r="A22" s="53">
        <v>15</v>
      </c>
      <c r="B22" s="77"/>
      <c r="C22" s="55" t="str">
        <f t="shared" si="0"/>
        <v xml:space="preserve"> </v>
      </c>
      <c r="D22" s="56"/>
      <c r="E22" s="56"/>
      <c r="F22" s="57" t="str">
        <f t="shared" si="1"/>
        <v xml:space="preserve"> </v>
      </c>
      <c r="G22" s="57" t="str">
        <f t="shared" si="2"/>
        <v xml:space="preserve"> </v>
      </c>
      <c r="H22" s="57" t="str">
        <f t="shared" si="3"/>
        <v xml:space="preserve"> </v>
      </c>
      <c r="I22" s="58" t="str">
        <f t="shared" si="4"/>
        <v xml:space="preserve"> </v>
      </c>
      <c r="J22" s="57" t="str">
        <f t="shared" si="5"/>
        <v xml:space="preserve"> </v>
      </c>
      <c r="K22" s="57" t="str">
        <f t="shared" si="6"/>
        <v xml:space="preserve"> </v>
      </c>
      <c r="L22" s="57" t="str">
        <f t="shared" si="7"/>
        <v xml:space="preserve"> </v>
      </c>
      <c r="M22" s="57" t="str">
        <f t="shared" si="8"/>
        <v xml:space="preserve"> </v>
      </c>
      <c r="N22" s="59" t="str">
        <f t="shared" si="9"/>
        <v xml:space="preserve"> </v>
      </c>
      <c r="O22" s="60"/>
      <c r="P22" s="53"/>
      <c r="Q22" s="53"/>
      <c r="R22" s="60"/>
      <c r="S22" s="60"/>
    </row>
    <row r="23" spans="1:19" ht="16.5" customHeight="1">
      <c r="A23" s="53"/>
      <c r="B23" s="77"/>
      <c r="C23" s="55" t="str">
        <f t="shared" si="0"/>
        <v xml:space="preserve"> </v>
      </c>
      <c r="D23" s="56"/>
      <c r="E23" s="56"/>
      <c r="F23" s="57" t="str">
        <f t="shared" si="1"/>
        <v xml:space="preserve"> </v>
      </c>
      <c r="G23" s="57" t="str">
        <f t="shared" si="2"/>
        <v xml:space="preserve"> </v>
      </c>
      <c r="H23" s="57" t="str">
        <f t="shared" si="3"/>
        <v xml:space="preserve"> </v>
      </c>
      <c r="I23" s="58" t="str">
        <f t="shared" si="4"/>
        <v xml:space="preserve"> </v>
      </c>
      <c r="J23" s="57" t="str">
        <f t="shared" si="5"/>
        <v xml:space="preserve"> </v>
      </c>
      <c r="K23" s="57" t="str">
        <f t="shared" si="6"/>
        <v xml:space="preserve"> </v>
      </c>
      <c r="L23" s="57" t="str">
        <f t="shared" si="7"/>
        <v xml:space="preserve"> </v>
      </c>
      <c r="M23" s="57" t="str">
        <f t="shared" si="8"/>
        <v xml:space="preserve"> </v>
      </c>
      <c r="N23" s="59" t="str">
        <f t="shared" si="9"/>
        <v xml:space="preserve"> </v>
      </c>
      <c r="O23" s="60"/>
      <c r="P23" s="53"/>
      <c r="Q23" s="53"/>
      <c r="R23" s="60"/>
      <c r="S23" s="60"/>
    </row>
    <row r="24" spans="1:19" ht="16.5" customHeight="1">
      <c r="A24" s="53"/>
      <c r="B24" s="77"/>
      <c r="C24" s="55" t="str">
        <f t="shared" si="0"/>
        <v xml:space="preserve"> </v>
      </c>
      <c r="D24" s="56"/>
      <c r="E24" s="56"/>
      <c r="F24" s="57" t="str">
        <f t="shared" si="1"/>
        <v xml:space="preserve"> </v>
      </c>
      <c r="G24" s="57" t="str">
        <f t="shared" si="2"/>
        <v xml:space="preserve"> </v>
      </c>
      <c r="H24" s="57" t="str">
        <f t="shared" si="3"/>
        <v xml:space="preserve"> </v>
      </c>
      <c r="I24" s="58" t="str">
        <f t="shared" si="4"/>
        <v xml:space="preserve"> </v>
      </c>
      <c r="J24" s="57" t="str">
        <f t="shared" si="5"/>
        <v xml:space="preserve"> </v>
      </c>
      <c r="K24" s="57" t="str">
        <f t="shared" si="6"/>
        <v xml:space="preserve"> </v>
      </c>
      <c r="L24" s="57" t="str">
        <f t="shared" si="7"/>
        <v xml:space="preserve"> </v>
      </c>
      <c r="M24" s="57" t="str">
        <f t="shared" si="8"/>
        <v xml:space="preserve"> </v>
      </c>
      <c r="N24" s="59" t="str">
        <f t="shared" si="9"/>
        <v xml:space="preserve"> </v>
      </c>
      <c r="O24" s="60"/>
      <c r="P24" s="53"/>
      <c r="Q24" s="53"/>
      <c r="R24" s="60"/>
      <c r="S24" s="60"/>
    </row>
    <row r="25" spans="1:19" ht="16.5" customHeight="1">
      <c r="A25" s="53"/>
      <c r="B25" s="77"/>
      <c r="C25" s="55" t="str">
        <f t="shared" si="0"/>
        <v xml:space="preserve"> </v>
      </c>
      <c r="D25" s="56"/>
      <c r="E25" s="56"/>
      <c r="F25" s="57" t="str">
        <f t="shared" si="1"/>
        <v xml:space="preserve"> </v>
      </c>
      <c r="G25" s="57" t="str">
        <f t="shared" si="2"/>
        <v xml:space="preserve"> </v>
      </c>
      <c r="H25" s="57" t="str">
        <f t="shared" si="3"/>
        <v xml:space="preserve"> </v>
      </c>
      <c r="I25" s="58" t="str">
        <f t="shared" si="4"/>
        <v xml:space="preserve"> </v>
      </c>
      <c r="J25" s="57" t="str">
        <f t="shared" si="5"/>
        <v xml:space="preserve"> </v>
      </c>
      <c r="K25" s="57" t="str">
        <f t="shared" si="6"/>
        <v xml:space="preserve"> </v>
      </c>
      <c r="L25" s="57" t="str">
        <f t="shared" si="7"/>
        <v xml:space="preserve"> </v>
      </c>
      <c r="M25" s="57" t="str">
        <f t="shared" si="8"/>
        <v xml:space="preserve"> </v>
      </c>
      <c r="N25" s="59" t="str">
        <f t="shared" si="9"/>
        <v xml:space="preserve"> </v>
      </c>
      <c r="O25" s="60"/>
      <c r="P25" s="53"/>
      <c r="Q25" s="53"/>
      <c r="R25" s="60"/>
      <c r="S25" s="60"/>
    </row>
    <row r="26" spans="1:19" ht="16.5" customHeight="1">
      <c r="A26" s="53"/>
      <c r="B26" s="77"/>
      <c r="C26" s="55" t="str">
        <f t="shared" si="0"/>
        <v xml:space="preserve"> </v>
      </c>
      <c r="D26" s="56"/>
      <c r="E26" s="56"/>
      <c r="F26" s="57" t="str">
        <f t="shared" si="1"/>
        <v xml:space="preserve"> </v>
      </c>
      <c r="G26" s="57" t="str">
        <f t="shared" si="2"/>
        <v xml:space="preserve"> </v>
      </c>
      <c r="H26" s="57" t="str">
        <f t="shared" si="3"/>
        <v xml:space="preserve"> </v>
      </c>
      <c r="I26" s="58" t="str">
        <f t="shared" si="4"/>
        <v xml:space="preserve"> </v>
      </c>
      <c r="J26" s="57" t="str">
        <f t="shared" si="5"/>
        <v xml:space="preserve"> </v>
      </c>
      <c r="K26" s="57" t="str">
        <f t="shared" si="6"/>
        <v xml:space="preserve"> </v>
      </c>
      <c r="L26" s="57" t="str">
        <f t="shared" si="7"/>
        <v xml:space="preserve"> </v>
      </c>
      <c r="M26" s="57" t="str">
        <f t="shared" si="8"/>
        <v xml:space="preserve"> </v>
      </c>
      <c r="N26" s="59" t="str">
        <f t="shared" si="9"/>
        <v xml:space="preserve"> </v>
      </c>
      <c r="O26" s="60"/>
      <c r="P26" s="53"/>
      <c r="Q26" s="53"/>
      <c r="R26" s="60"/>
      <c r="S26" s="60"/>
    </row>
    <row r="27" spans="1:19" ht="16.5" customHeight="1">
      <c r="A27" s="53"/>
      <c r="B27" s="77"/>
      <c r="C27" s="55" t="str">
        <f t="shared" si="0"/>
        <v xml:space="preserve"> </v>
      </c>
      <c r="D27" s="56"/>
      <c r="E27" s="56"/>
      <c r="F27" s="57" t="str">
        <f t="shared" si="1"/>
        <v xml:space="preserve"> </v>
      </c>
      <c r="G27" s="57" t="str">
        <f t="shared" si="2"/>
        <v xml:space="preserve"> </v>
      </c>
      <c r="H27" s="57" t="str">
        <f t="shared" si="3"/>
        <v xml:space="preserve"> </v>
      </c>
      <c r="I27" s="58" t="str">
        <f t="shared" si="4"/>
        <v xml:space="preserve"> </v>
      </c>
      <c r="J27" s="57" t="str">
        <f t="shared" si="5"/>
        <v xml:space="preserve"> </v>
      </c>
      <c r="K27" s="57" t="str">
        <f t="shared" si="6"/>
        <v xml:space="preserve"> </v>
      </c>
      <c r="L27" s="57" t="str">
        <f t="shared" si="7"/>
        <v xml:space="preserve"> </v>
      </c>
      <c r="M27" s="57" t="str">
        <f t="shared" si="8"/>
        <v xml:space="preserve"> </v>
      </c>
      <c r="N27" s="59" t="str">
        <f t="shared" si="9"/>
        <v xml:space="preserve"> </v>
      </c>
      <c r="O27" s="60"/>
      <c r="P27" s="53"/>
      <c r="Q27" s="53"/>
      <c r="R27" s="60"/>
      <c r="S27" s="60"/>
    </row>
  </sheetData>
  <hyperlinks>
    <hyperlink ref="A7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37"/>
  <sheetViews>
    <sheetView workbookViewId="0"/>
  </sheetViews>
  <sheetFormatPr defaultColWidth="15.109375" defaultRowHeight="15" customHeight="1"/>
  <cols>
    <col min="1" max="1" width="5" customWidth="1"/>
    <col min="2" max="2" width="6.21875" customWidth="1"/>
    <col min="3" max="3" width="6.21875" hidden="1" customWidth="1"/>
    <col min="4" max="5" width="7.21875" hidden="1" customWidth="1"/>
    <col min="6" max="6" width="5.44140625" hidden="1" customWidth="1"/>
    <col min="7" max="7" width="6" hidden="1" customWidth="1"/>
    <col min="8" max="8" width="21.33203125" customWidth="1"/>
    <col min="9" max="9" width="15.33203125" customWidth="1"/>
    <col min="10" max="10" width="13.77734375" customWidth="1"/>
    <col min="11" max="11" width="16.109375" customWidth="1"/>
    <col min="12" max="12" width="4.21875" customWidth="1"/>
    <col min="13" max="13" width="29" customWidth="1"/>
    <col min="14" max="14" width="7.77734375" customWidth="1"/>
    <col min="15" max="16" width="6.44140625" customWidth="1"/>
  </cols>
  <sheetData>
    <row r="1" spans="1:16" ht="18.75" customHeight="1">
      <c r="A1" s="1" t="s">
        <v>0</v>
      </c>
      <c r="B1" s="24"/>
      <c r="C1" s="24"/>
      <c r="D1" s="25"/>
      <c r="E1" s="25"/>
      <c r="F1" s="24"/>
      <c r="G1" s="24"/>
      <c r="H1" s="26"/>
      <c r="I1" s="27"/>
      <c r="J1" s="28"/>
      <c r="K1" s="28"/>
      <c r="L1" s="28"/>
      <c r="M1" s="28"/>
      <c r="N1" s="27"/>
      <c r="O1" s="27"/>
      <c r="P1" s="27"/>
    </row>
    <row r="2" spans="1:16" ht="17.25" customHeight="1">
      <c r="A2" s="5" t="s">
        <v>1</v>
      </c>
      <c r="B2" s="24"/>
      <c r="C2" s="24"/>
      <c r="D2" s="25"/>
      <c r="E2" s="25"/>
      <c r="F2" s="24"/>
      <c r="G2" s="24"/>
      <c r="H2" s="26"/>
      <c r="I2" s="27"/>
      <c r="J2" s="28"/>
      <c r="K2" s="28"/>
      <c r="L2" s="28"/>
      <c r="M2" s="28"/>
      <c r="N2" s="27"/>
      <c r="O2" s="27"/>
      <c r="P2" s="27"/>
    </row>
    <row r="3" spans="1:16" ht="21" customHeight="1">
      <c r="A3" s="29">
        <v>1</v>
      </c>
      <c r="B3" s="30" t="str">
        <f>IF(ISBLANK(A3)," ",VLOOKUP(A3,progr,4,FALSE))</f>
        <v>m</v>
      </c>
      <c r="C3" s="30"/>
      <c r="D3" s="30">
        <f>IF(ISBLANK(A3)," ",VLOOKUP(A3,progr,6,FALSE))</f>
        <v>1</v>
      </c>
      <c r="E3" s="31">
        <f>IF(ISBLANK(A3)," ",VLOOKUP(A3,progr,5,FALSE))</f>
        <v>3</v>
      </c>
      <c r="F3" s="29" t="s">
        <v>14</v>
      </c>
      <c r="G3" s="32"/>
      <c r="H3" s="26"/>
      <c r="I3" s="27"/>
      <c r="J3" s="28"/>
      <c r="K3" s="28"/>
      <c r="L3" s="28"/>
      <c r="M3" s="28"/>
      <c r="N3" s="27"/>
      <c r="O3" s="27"/>
      <c r="P3" s="27"/>
    </row>
    <row r="4" spans="1:16" ht="20.25" customHeight="1">
      <c r="A4" s="78" t="s">
        <v>156</v>
      </c>
      <c r="B4" s="34"/>
      <c r="C4" s="34"/>
      <c r="D4" s="35"/>
      <c r="E4" s="35"/>
      <c r="F4" s="34"/>
      <c r="G4" s="34"/>
      <c r="H4" s="36"/>
      <c r="I4" s="27"/>
      <c r="J4" s="28"/>
      <c r="K4" s="28"/>
      <c r="L4" s="28"/>
      <c r="M4" s="28"/>
      <c r="N4" s="27"/>
      <c r="O4" s="27"/>
      <c r="P4" s="27"/>
    </row>
    <row r="5" spans="1:16" ht="13.5" customHeight="1">
      <c r="A5" s="28"/>
      <c r="B5" s="34"/>
      <c r="C5" s="34"/>
      <c r="D5" s="35"/>
      <c r="E5" s="35"/>
      <c r="F5" s="28"/>
      <c r="G5" s="37"/>
      <c r="H5" s="38"/>
      <c r="I5" s="39"/>
      <c r="J5" s="40"/>
      <c r="K5" s="28"/>
      <c r="L5" s="28"/>
      <c r="M5" s="28"/>
      <c r="N5" s="27"/>
      <c r="O5" s="27"/>
      <c r="P5" s="27"/>
    </row>
    <row r="6" spans="1:16" ht="9.75" customHeight="1">
      <c r="A6" s="41"/>
      <c r="B6" s="41"/>
      <c r="C6" s="41"/>
      <c r="D6" s="41"/>
      <c r="E6" s="41"/>
      <c r="F6" s="41"/>
      <c r="G6" s="41"/>
      <c r="H6" s="42"/>
      <c r="I6" s="43"/>
      <c r="J6" s="41"/>
      <c r="K6" s="41"/>
      <c r="L6" s="41"/>
      <c r="M6" s="41"/>
      <c r="N6" s="43"/>
      <c r="O6" s="43"/>
      <c r="P6" s="27"/>
    </row>
    <row r="7" spans="1:16" ht="13.5" customHeight="1">
      <c r="A7" s="45" t="s">
        <v>5</v>
      </c>
      <c r="B7" s="45" t="s">
        <v>15</v>
      </c>
      <c r="C7" s="45" t="s">
        <v>16</v>
      </c>
      <c r="D7" s="46" t="s">
        <v>17</v>
      </c>
      <c r="E7" s="46" t="s">
        <v>18</v>
      </c>
      <c r="F7" s="47" t="s">
        <v>19</v>
      </c>
      <c r="G7" s="45" t="s">
        <v>20</v>
      </c>
      <c r="H7" s="48" t="s">
        <v>21</v>
      </c>
      <c r="I7" s="49" t="s">
        <v>22</v>
      </c>
      <c r="J7" s="50" t="s">
        <v>23</v>
      </c>
      <c r="K7" s="50" t="s">
        <v>24</v>
      </c>
      <c r="L7" s="50" t="s">
        <v>25</v>
      </c>
      <c r="M7" s="50" t="s">
        <v>26</v>
      </c>
      <c r="N7" s="51" t="s">
        <v>27</v>
      </c>
      <c r="O7" s="52" t="s">
        <v>7</v>
      </c>
      <c r="P7" s="52" t="s">
        <v>28</v>
      </c>
    </row>
    <row r="8" spans="1:16" ht="16.5" customHeight="1">
      <c r="A8" s="53">
        <v>1</v>
      </c>
      <c r="B8" s="77"/>
      <c r="C8" s="55" t="s">
        <v>157</v>
      </c>
      <c r="D8" s="56"/>
      <c r="E8" s="56"/>
      <c r="F8" s="57" t="s">
        <v>33</v>
      </c>
      <c r="G8" s="57" t="s">
        <v>33</v>
      </c>
      <c r="H8" s="57"/>
      <c r="I8" s="58"/>
      <c r="J8" s="57"/>
      <c r="K8" s="57"/>
      <c r="L8" s="57"/>
      <c r="M8" s="57"/>
      <c r="N8" s="59"/>
      <c r="O8" s="60"/>
      <c r="P8" s="53"/>
    </row>
    <row r="9" spans="1:16" ht="16.5" customHeight="1">
      <c r="A9" s="60">
        <v>2</v>
      </c>
      <c r="B9" s="77"/>
      <c r="C9" s="55" t="s">
        <v>158</v>
      </c>
      <c r="D9" s="56"/>
      <c r="E9" s="56"/>
      <c r="F9" s="57" t="s">
        <v>33</v>
      </c>
      <c r="G9" s="57" t="s">
        <v>33</v>
      </c>
      <c r="H9" s="57"/>
      <c r="I9" s="58"/>
      <c r="J9" s="57"/>
      <c r="K9" s="57"/>
      <c r="L9" s="57"/>
      <c r="M9" s="57"/>
      <c r="N9" s="59"/>
      <c r="O9" s="60"/>
      <c r="P9" s="53"/>
    </row>
    <row r="10" spans="1:16" ht="16.5" customHeight="1">
      <c r="A10" s="60">
        <v>3</v>
      </c>
      <c r="B10" s="77"/>
      <c r="C10" s="55" t="s">
        <v>56</v>
      </c>
      <c r="D10" s="56"/>
      <c r="E10" s="56"/>
      <c r="F10" s="57" t="s">
        <v>33</v>
      </c>
      <c r="G10" s="57" t="s">
        <v>33</v>
      </c>
      <c r="H10" s="57"/>
      <c r="I10" s="58"/>
      <c r="J10" s="57"/>
      <c r="K10" s="57"/>
      <c r="L10" s="57"/>
      <c r="M10" s="57"/>
      <c r="N10" s="59"/>
      <c r="O10" s="60"/>
      <c r="P10" s="53"/>
    </row>
    <row r="11" spans="1:16" ht="16.5" customHeight="1">
      <c r="A11" s="53">
        <v>4</v>
      </c>
      <c r="B11" s="77"/>
      <c r="C11" s="55" t="s">
        <v>159</v>
      </c>
      <c r="D11" s="56"/>
      <c r="E11" s="56"/>
      <c r="F11" s="57" t="s">
        <v>33</v>
      </c>
      <c r="G11" s="57" t="s">
        <v>33</v>
      </c>
      <c r="H11" s="57"/>
      <c r="I11" s="58"/>
      <c r="J11" s="57"/>
      <c r="K11" s="57"/>
      <c r="L11" s="57"/>
      <c r="M11" s="57"/>
      <c r="N11" s="59"/>
      <c r="O11" s="60"/>
      <c r="P11" s="53"/>
    </row>
    <row r="12" spans="1:16" ht="16.5" customHeight="1">
      <c r="A12" s="53">
        <v>5</v>
      </c>
      <c r="B12" s="77"/>
      <c r="C12" s="55" t="s">
        <v>128</v>
      </c>
      <c r="D12" s="56"/>
      <c r="E12" s="56"/>
      <c r="F12" s="57" t="s">
        <v>33</v>
      </c>
      <c r="G12" s="57" t="s">
        <v>33</v>
      </c>
      <c r="H12" s="57"/>
      <c r="I12" s="58"/>
      <c r="J12" s="57"/>
      <c r="K12" s="57"/>
      <c r="L12" s="57"/>
      <c r="M12" s="57"/>
      <c r="N12" s="59"/>
      <c r="O12" s="60"/>
      <c r="P12" s="53"/>
    </row>
    <row r="13" spans="1:16" ht="16.5" customHeight="1">
      <c r="A13" s="60">
        <v>6</v>
      </c>
      <c r="B13" s="77"/>
      <c r="C13" s="55" t="s">
        <v>160</v>
      </c>
      <c r="D13" s="56"/>
      <c r="E13" s="56"/>
      <c r="F13" s="57" t="s">
        <v>33</v>
      </c>
      <c r="G13" s="57" t="s">
        <v>33</v>
      </c>
      <c r="H13" s="57"/>
      <c r="I13" s="58"/>
      <c r="J13" s="57"/>
      <c r="K13" s="57"/>
      <c r="L13" s="57"/>
      <c r="M13" s="57"/>
      <c r="N13" s="59"/>
      <c r="O13" s="60"/>
      <c r="P13" s="53"/>
    </row>
    <row r="14" spans="1:16" ht="16.5" customHeight="1">
      <c r="A14" s="60">
        <v>7</v>
      </c>
      <c r="B14" s="77"/>
      <c r="C14" s="55" t="s">
        <v>134</v>
      </c>
      <c r="D14" s="56"/>
      <c r="E14" s="56"/>
      <c r="F14" s="57" t="s">
        <v>33</v>
      </c>
      <c r="G14" s="57" t="s">
        <v>33</v>
      </c>
      <c r="H14" s="57"/>
      <c r="I14" s="58"/>
      <c r="J14" s="57"/>
      <c r="K14" s="57"/>
      <c r="L14" s="57"/>
      <c r="M14" s="57"/>
      <c r="N14" s="59"/>
      <c r="O14" s="60"/>
      <c r="P14" s="53"/>
    </row>
    <row r="15" spans="1:16" ht="16.5" customHeight="1">
      <c r="A15" s="53">
        <v>8</v>
      </c>
      <c r="B15" s="77"/>
      <c r="C15" s="55" t="s">
        <v>161</v>
      </c>
      <c r="D15" s="56"/>
      <c r="E15" s="56"/>
      <c r="F15" s="57" t="s">
        <v>33</v>
      </c>
      <c r="G15" s="57" t="s">
        <v>33</v>
      </c>
      <c r="H15" s="57"/>
      <c r="I15" s="58"/>
      <c r="J15" s="57"/>
      <c r="K15" s="57"/>
      <c r="L15" s="57"/>
      <c r="M15" s="57"/>
      <c r="N15" s="59"/>
      <c r="O15" s="60"/>
      <c r="P15" s="53"/>
    </row>
    <row r="16" spans="1:16" ht="16.5" customHeight="1">
      <c r="A16" s="53">
        <v>9</v>
      </c>
      <c r="B16" s="77"/>
      <c r="C16" s="55" t="s">
        <v>162</v>
      </c>
      <c r="D16" s="56"/>
      <c r="E16" s="56"/>
      <c r="F16" s="57" t="s">
        <v>33</v>
      </c>
      <c r="G16" s="57" t="s">
        <v>33</v>
      </c>
      <c r="H16" s="57"/>
      <c r="I16" s="58"/>
      <c r="J16" s="57"/>
      <c r="K16" s="57"/>
      <c r="L16" s="57"/>
      <c r="M16" s="57"/>
      <c r="N16" s="59"/>
      <c r="O16" s="60"/>
      <c r="P16" s="53"/>
    </row>
    <row r="17" spans="1:16" ht="16.5" customHeight="1">
      <c r="A17" s="53">
        <v>10</v>
      </c>
      <c r="B17" s="77"/>
      <c r="C17" s="55" t="s">
        <v>163</v>
      </c>
      <c r="D17" s="56"/>
      <c r="E17" s="56"/>
      <c r="F17" s="57" t="s">
        <v>33</v>
      </c>
      <c r="G17" s="57" t="s">
        <v>33</v>
      </c>
      <c r="H17" s="57"/>
      <c r="I17" s="58"/>
      <c r="J17" s="57"/>
      <c r="K17" s="57"/>
      <c r="L17" s="57"/>
      <c r="M17" s="57"/>
      <c r="N17" s="59"/>
      <c r="O17" s="60"/>
      <c r="P17" s="53"/>
    </row>
    <row r="18" spans="1:16" ht="16.5" customHeight="1">
      <c r="A18" s="53">
        <v>11</v>
      </c>
      <c r="B18" s="77"/>
      <c r="C18" s="55" t="s">
        <v>164</v>
      </c>
      <c r="D18" s="56"/>
      <c r="E18" s="56"/>
      <c r="F18" s="57" t="s">
        <v>33</v>
      </c>
      <c r="G18" s="57" t="s">
        <v>33</v>
      </c>
      <c r="H18" s="57"/>
      <c r="I18" s="58"/>
      <c r="J18" s="82"/>
      <c r="K18" s="57"/>
      <c r="L18" s="57"/>
      <c r="M18" s="57"/>
      <c r="N18" s="59"/>
      <c r="O18" s="60"/>
      <c r="P18" s="53"/>
    </row>
    <row r="19" spans="1:16" ht="16.5" customHeight="1">
      <c r="A19" s="53">
        <v>12</v>
      </c>
      <c r="B19" s="77"/>
      <c r="C19" s="55" t="s">
        <v>165</v>
      </c>
      <c r="D19" s="56"/>
      <c r="E19" s="56"/>
      <c r="F19" s="57" t="s">
        <v>33</v>
      </c>
      <c r="G19" s="57" t="s">
        <v>33</v>
      </c>
      <c r="H19" s="57"/>
      <c r="I19" s="58"/>
      <c r="J19" s="82"/>
      <c r="K19" s="57"/>
      <c r="L19" s="57"/>
      <c r="M19" s="57"/>
      <c r="N19" s="59"/>
      <c r="O19" s="60"/>
      <c r="P19" s="53"/>
    </row>
    <row r="20" spans="1:16" ht="16.5" customHeight="1">
      <c r="A20" s="53">
        <v>13</v>
      </c>
      <c r="B20" s="77"/>
      <c r="C20" s="55" t="s">
        <v>166</v>
      </c>
      <c r="D20" s="56"/>
      <c r="E20" s="56"/>
      <c r="F20" s="57" t="s">
        <v>33</v>
      </c>
      <c r="G20" s="57" t="s">
        <v>33</v>
      </c>
      <c r="H20" s="57"/>
      <c r="I20" s="58"/>
      <c r="J20" s="57"/>
      <c r="K20" s="57"/>
      <c r="L20" s="57"/>
      <c r="M20" s="57"/>
      <c r="N20" s="59"/>
      <c r="O20" s="60"/>
      <c r="P20" s="53"/>
    </row>
    <row r="21" spans="1:16" ht="16.5" customHeight="1">
      <c r="A21" s="53">
        <v>14</v>
      </c>
      <c r="B21" s="77"/>
      <c r="C21" s="55" t="s">
        <v>167</v>
      </c>
      <c r="D21" s="56"/>
      <c r="E21" s="56"/>
      <c r="F21" s="57" t="s">
        <v>33</v>
      </c>
      <c r="G21" s="57" t="s">
        <v>33</v>
      </c>
      <c r="H21" s="57"/>
      <c r="I21" s="58"/>
      <c r="J21" s="82"/>
      <c r="K21" s="57"/>
      <c r="L21" s="57"/>
      <c r="M21" s="57"/>
      <c r="N21" s="59"/>
      <c r="O21" s="60"/>
      <c r="P21" s="53"/>
    </row>
    <row r="22" spans="1:16" ht="16.5" customHeight="1">
      <c r="A22" s="53">
        <v>15</v>
      </c>
      <c r="B22" s="77"/>
      <c r="C22" s="55" t="s">
        <v>168</v>
      </c>
      <c r="D22" s="56"/>
      <c r="E22" s="56"/>
      <c r="F22" s="57" t="s">
        <v>33</v>
      </c>
      <c r="G22" s="57" t="s">
        <v>33</v>
      </c>
      <c r="H22" s="57"/>
      <c r="I22" s="58"/>
      <c r="J22" s="57"/>
      <c r="K22" s="57"/>
      <c r="L22" s="57"/>
      <c r="M22" s="57"/>
      <c r="N22" s="59"/>
      <c r="O22" s="60"/>
      <c r="P22" s="53"/>
    </row>
    <row r="23" spans="1:16" ht="16.5" customHeight="1">
      <c r="A23" s="53">
        <v>16</v>
      </c>
      <c r="B23" s="77"/>
      <c r="C23" s="55" t="s">
        <v>115</v>
      </c>
      <c r="D23" s="56"/>
      <c r="E23" s="56"/>
      <c r="F23" s="57" t="s">
        <v>33</v>
      </c>
      <c r="G23" s="57" t="s">
        <v>33</v>
      </c>
      <c r="H23" s="57"/>
      <c r="I23" s="58"/>
      <c r="J23" s="57"/>
      <c r="K23" s="57"/>
      <c r="L23" s="57"/>
      <c r="M23" s="57"/>
      <c r="N23" s="59"/>
      <c r="O23" s="60"/>
      <c r="P23" s="53"/>
    </row>
    <row r="24" spans="1:16" ht="16.5" customHeight="1">
      <c r="A24" s="53">
        <v>17</v>
      </c>
      <c r="B24" s="77"/>
      <c r="C24" s="55" t="s">
        <v>122</v>
      </c>
      <c r="D24" s="56"/>
      <c r="E24" s="56"/>
      <c r="F24" s="57" t="s">
        <v>33</v>
      </c>
      <c r="G24" s="57" t="s">
        <v>33</v>
      </c>
      <c r="H24" s="57"/>
      <c r="I24" s="58"/>
      <c r="J24" s="57"/>
      <c r="K24" s="57"/>
      <c r="L24" s="57"/>
      <c r="M24" s="57"/>
      <c r="N24" s="59"/>
      <c r="O24" s="60"/>
      <c r="P24" s="53"/>
    </row>
    <row r="25" spans="1:16" ht="16.5" customHeight="1">
      <c r="A25" s="53">
        <v>18</v>
      </c>
      <c r="B25" s="77"/>
      <c r="C25" s="55" t="s">
        <v>169</v>
      </c>
      <c r="D25" s="56"/>
      <c r="E25" s="56"/>
      <c r="F25" s="57" t="s">
        <v>33</v>
      </c>
      <c r="G25" s="57" t="s">
        <v>33</v>
      </c>
      <c r="H25" s="57"/>
      <c r="I25" s="58"/>
      <c r="J25" s="57"/>
      <c r="K25" s="57"/>
      <c r="L25" s="57"/>
      <c r="M25" s="57"/>
      <c r="N25" s="59"/>
      <c r="O25" s="60"/>
      <c r="P25" s="53"/>
    </row>
    <row r="26" spans="1:16" ht="16.5" customHeight="1">
      <c r="A26" s="53">
        <v>19</v>
      </c>
      <c r="B26" s="77"/>
      <c r="C26" s="55" t="s">
        <v>170</v>
      </c>
      <c r="D26" s="56"/>
      <c r="E26" s="56"/>
      <c r="F26" s="57" t="s">
        <v>33</v>
      </c>
      <c r="G26" s="57" t="s">
        <v>33</v>
      </c>
      <c r="H26" s="57"/>
      <c r="I26" s="58"/>
      <c r="J26" s="57"/>
      <c r="K26" s="57"/>
      <c r="L26" s="57"/>
      <c r="M26" s="57"/>
      <c r="N26" s="59"/>
      <c r="O26" s="60"/>
      <c r="P26" s="60"/>
    </row>
    <row r="27" spans="1:16" ht="16.5" customHeight="1">
      <c r="A27" s="53">
        <v>20</v>
      </c>
      <c r="B27" s="77"/>
      <c r="C27" s="55" t="s">
        <v>171</v>
      </c>
      <c r="D27" s="56"/>
      <c r="E27" s="56"/>
      <c r="F27" s="57" t="s">
        <v>33</v>
      </c>
      <c r="G27" s="57" t="s">
        <v>33</v>
      </c>
      <c r="H27" s="57"/>
      <c r="I27" s="58"/>
      <c r="J27" s="57"/>
      <c r="K27" s="57"/>
      <c r="L27" s="57"/>
      <c r="M27" s="57"/>
      <c r="N27" s="59"/>
      <c r="O27" s="60"/>
      <c r="P27" s="60"/>
    </row>
    <row r="28" spans="1:16" ht="16.5" customHeight="1">
      <c r="A28" s="53">
        <v>21</v>
      </c>
      <c r="B28" s="77"/>
      <c r="C28" s="55" t="s">
        <v>172</v>
      </c>
      <c r="D28" s="56"/>
      <c r="E28" s="56"/>
      <c r="F28" s="57" t="s">
        <v>33</v>
      </c>
      <c r="G28" s="57" t="s">
        <v>33</v>
      </c>
      <c r="H28" s="57"/>
      <c r="I28" s="58"/>
      <c r="J28" s="57"/>
      <c r="K28" s="57"/>
      <c r="L28" s="57"/>
      <c r="M28" s="57"/>
      <c r="N28" s="59"/>
      <c r="O28" s="60"/>
      <c r="P28" s="60"/>
    </row>
    <row r="29" spans="1:16" ht="16.5" customHeight="1">
      <c r="A29" s="53">
        <v>22</v>
      </c>
      <c r="B29" s="77"/>
      <c r="C29" s="55" t="s">
        <v>173</v>
      </c>
      <c r="D29" s="56"/>
      <c r="E29" s="56"/>
      <c r="F29" s="57" t="s">
        <v>33</v>
      </c>
      <c r="G29" s="57" t="s">
        <v>33</v>
      </c>
      <c r="H29" s="57"/>
      <c r="I29" s="58"/>
      <c r="J29" s="57"/>
      <c r="K29" s="57"/>
      <c r="L29" s="57"/>
      <c r="M29" s="57"/>
      <c r="N29" s="59"/>
      <c r="O29" s="60"/>
      <c r="P29" s="60"/>
    </row>
    <row r="30" spans="1:16" ht="16.5" customHeight="1">
      <c r="A30" s="53">
        <v>23</v>
      </c>
      <c r="B30" s="77"/>
      <c r="C30" s="55" t="s">
        <v>174</v>
      </c>
      <c r="D30" s="56"/>
      <c r="E30" s="56"/>
      <c r="F30" s="57" t="s">
        <v>33</v>
      </c>
      <c r="G30" s="57" t="s">
        <v>33</v>
      </c>
      <c r="H30" s="57"/>
      <c r="I30" s="58"/>
      <c r="J30" s="57"/>
      <c r="K30" s="57"/>
      <c r="L30" s="57"/>
      <c r="M30" s="57"/>
      <c r="N30" s="59"/>
      <c r="O30" s="60"/>
      <c r="P30" s="60"/>
    </row>
    <row r="31" spans="1:16" ht="16.5" customHeight="1">
      <c r="A31" s="53">
        <v>24</v>
      </c>
      <c r="B31" s="77"/>
      <c r="C31" s="55" t="s">
        <v>175</v>
      </c>
      <c r="D31" s="56"/>
      <c r="E31" s="56"/>
      <c r="F31" s="57" t="s">
        <v>33</v>
      </c>
      <c r="G31" s="57" t="s">
        <v>33</v>
      </c>
      <c r="H31" s="57"/>
      <c r="I31" s="58"/>
      <c r="J31" s="57"/>
      <c r="K31" s="57"/>
      <c r="L31" s="57"/>
      <c r="M31" s="57"/>
      <c r="N31" s="59"/>
      <c r="O31" s="60"/>
      <c r="P31" s="60"/>
    </row>
    <row r="32" spans="1:16" ht="16.5" customHeight="1">
      <c r="A32" s="66"/>
      <c r="B32" s="87"/>
      <c r="C32" s="68"/>
      <c r="D32" s="69"/>
      <c r="E32" s="69"/>
      <c r="F32" s="26"/>
      <c r="G32" s="26"/>
      <c r="H32" s="26"/>
      <c r="I32" s="70"/>
      <c r="J32" s="26"/>
      <c r="K32" s="26"/>
      <c r="L32" s="26"/>
      <c r="M32" s="26"/>
      <c r="N32" s="71"/>
      <c r="O32" s="72"/>
      <c r="P32" s="72"/>
    </row>
    <row r="33" spans="1:16" ht="16.5" customHeight="1">
      <c r="A33" s="66"/>
      <c r="B33" s="87"/>
      <c r="C33" s="68"/>
      <c r="D33" s="69"/>
      <c r="E33" s="69"/>
      <c r="F33" s="26"/>
      <c r="G33" s="26"/>
      <c r="H33" s="26"/>
      <c r="I33" s="70"/>
      <c r="J33" s="26"/>
      <c r="K33" s="26"/>
      <c r="L33" s="26"/>
      <c r="M33" s="26"/>
      <c r="N33" s="71"/>
      <c r="O33" s="72"/>
      <c r="P33" s="72"/>
    </row>
    <row r="34" spans="1:16" ht="16.5" customHeight="1">
      <c r="A34" s="66"/>
      <c r="B34" s="87"/>
      <c r="C34" s="68"/>
      <c r="D34" s="69"/>
      <c r="E34" s="69"/>
      <c r="F34" s="26"/>
      <c r="G34" s="26"/>
      <c r="H34" s="26"/>
      <c r="I34" s="70"/>
      <c r="J34" s="26"/>
      <c r="K34" s="26"/>
      <c r="L34" s="26"/>
      <c r="M34" s="26"/>
      <c r="N34" s="71"/>
      <c r="O34" s="72"/>
      <c r="P34" s="72"/>
    </row>
    <row r="35" spans="1:16" ht="16.5" customHeight="1">
      <c r="A35" s="66"/>
      <c r="B35" s="87"/>
      <c r="C35" s="68"/>
      <c r="D35" s="69"/>
      <c r="E35" s="69"/>
      <c r="F35" s="26"/>
      <c r="G35" s="26"/>
      <c r="H35" s="26"/>
      <c r="I35" s="70"/>
      <c r="J35" s="26"/>
      <c r="K35" s="26"/>
      <c r="L35" s="26"/>
      <c r="M35" s="26"/>
      <c r="N35" s="71"/>
      <c r="O35" s="72"/>
      <c r="P35" s="72"/>
    </row>
    <row r="36" spans="1:16" ht="16.5" customHeight="1">
      <c r="A36" s="66"/>
      <c r="B36" s="87"/>
      <c r="C36" s="68"/>
      <c r="D36" s="69"/>
      <c r="E36" s="69"/>
      <c r="F36" s="26"/>
      <c r="G36" s="26"/>
      <c r="H36" s="26"/>
      <c r="I36" s="70"/>
      <c r="J36" s="26"/>
      <c r="K36" s="26"/>
      <c r="L36" s="26"/>
      <c r="M36" s="26"/>
      <c r="N36" s="71"/>
      <c r="O36" s="72"/>
      <c r="P36" s="72"/>
    </row>
    <row r="37" spans="1:16" ht="16.5" customHeight="1">
      <c r="A37" s="66"/>
      <c r="B37" s="87"/>
      <c r="C37" s="68"/>
      <c r="D37" s="69"/>
      <c r="E37" s="69"/>
      <c r="F37" s="26"/>
      <c r="G37" s="26"/>
      <c r="H37" s="26"/>
      <c r="I37" s="70"/>
      <c r="J37" s="26"/>
      <c r="K37" s="26"/>
      <c r="L37" s="26"/>
      <c r="M37" s="26"/>
      <c r="N37" s="71"/>
      <c r="O37" s="72"/>
      <c r="P37" s="72"/>
    </row>
  </sheetData>
  <autoFilter ref="A7:N31">
    <sortState ref="A7:N31">
      <sortCondition ref="A7:A31"/>
    </sortState>
  </autoFilter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37</vt:i4>
      </vt:variant>
    </vt:vector>
  </HeadingPairs>
  <TitlesOfParts>
    <vt:vector size="62" baseType="lpstr">
      <vt:lpstr>Komandiniai rezultatai</vt:lpstr>
      <vt:lpstr>Estafetė</vt:lpstr>
      <vt:lpstr>500m M2009_1</vt:lpstr>
      <vt:lpstr>500m M2009_2</vt:lpstr>
      <vt:lpstr>500m M2009_3</vt:lpstr>
      <vt:lpstr>500m M2009_Suv</vt:lpstr>
      <vt:lpstr>500m M2007</vt:lpstr>
      <vt:lpstr>500m M2007_2</vt:lpstr>
      <vt:lpstr>500m M2007_Suv</vt:lpstr>
      <vt:lpstr>1000m M2009</vt:lpstr>
      <vt:lpstr>1000m M2007</vt:lpstr>
      <vt:lpstr>1000m V2009_1</vt:lpstr>
      <vt:lpstr>1000m V2009_2</vt:lpstr>
      <vt:lpstr>1000m V2009_suv</vt:lpstr>
      <vt:lpstr>1000m V2007</vt:lpstr>
      <vt:lpstr>1500m V2009</vt:lpstr>
      <vt:lpstr>1500m V2007</vt:lpstr>
      <vt:lpstr>1000m M2005</vt:lpstr>
      <vt:lpstr>1500m M2005</vt:lpstr>
      <vt:lpstr>1500m V2005</vt:lpstr>
      <vt:lpstr>3000m V2005</vt:lpstr>
      <vt:lpstr>1500m M2003</vt:lpstr>
      <vt:lpstr>3000m V2003</vt:lpstr>
      <vt:lpstr>finišas</vt:lpstr>
      <vt:lpstr>nbox</vt:lpstr>
      <vt:lpstr>klb</vt:lpstr>
      <vt:lpstr>kvb</vt:lpstr>
      <vt:lpstr>kvjc</vt:lpstr>
      <vt:lpstr>kvjn</vt:lpstr>
      <vt:lpstr>kvm</vt:lpstr>
      <vt:lpstr>kvmjc</vt:lpstr>
      <vt:lpstr>kvmjn</vt:lpstr>
      <vt:lpstr>kvmm</vt:lpstr>
      <vt:lpstr>kvv</vt:lpstr>
      <vt:lpstr>'1000m M2005'!merg</vt:lpstr>
      <vt:lpstr>'1000m M2007'!merg</vt:lpstr>
      <vt:lpstr>'1000m M2009'!merg</vt:lpstr>
      <vt:lpstr>'1000m V2007'!merg</vt:lpstr>
      <vt:lpstr>'1000m V2009_1'!merg</vt:lpstr>
      <vt:lpstr>'1000m V2009_2'!merg</vt:lpstr>
      <vt:lpstr>'1000m V2009_suv'!merg</vt:lpstr>
      <vt:lpstr>'1500m M2003'!merg</vt:lpstr>
      <vt:lpstr>'1500m M2005'!merg</vt:lpstr>
      <vt:lpstr>'1500m V2005'!merg</vt:lpstr>
      <vt:lpstr>'1500m V2007'!merg</vt:lpstr>
      <vt:lpstr>'1500m V2009'!merg</vt:lpstr>
      <vt:lpstr>'3000m V2003'!merg</vt:lpstr>
      <vt:lpstr>'3000m V2005'!merg</vt:lpstr>
      <vt:lpstr>'500m M2007'!merg</vt:lpstr>
      <vt:lpstr>'500m M2007_2'!merg</vt:lpstr>
      <vt:lpstr>'500m M2007_Suv'!merg</vt:lpstr>
      <vt:lpstr>'500m M2009_1'!merg</vt:lpstr>
      <vt:lpstr>'500m M2009_2'!merg</vt:lpstr>
      <vt:lpstr>'500m M2009_3'!merg</vt:lpstr>
      <vt:lpstr>'500m M2009_Suv'!merg</vt:lpstr>
      <vt:lpstr>finišas!merg</vt:lpstr>
      <vt:lpstr>mst</vt:lpstr>
      <vt:lpstr>pro</vt:lpstr>
      <vt:lpstr>progr</vt:lpstr>
      <vt:lpstr>raj</vt:lpstr>
      <vt:lpstr>time</vt:lpstr>
      <vt:lpstr>tsk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</dc:creator>
  <cp:lastModifiedBy>Step</cp:lastModifiedBy>
  <cp:lastPrinted>2022-10-01T17:11:03Z</cp:lastPrinted>
  <dcterms:created xsi:type="dcterms:W3CDTF">2022-10-01T15:54:14Z</dcterms:created>
  <dcterms:modified xsi:type="dcterms:W3CDTF">2022-10-02T10:07:27Z</dcterms:modified>
</cp:coreProperties>
</file>